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7115" windowHeight="4770" activeTab="1"/>
  </bookViews>
  <sheets>
    <sheet name="T4700" sheetId="1" r:id="rId1"/>
    <sheet name="T4700-rank" sheetId="2" r:id="rId2"/>
    <sheet name="T4700-long" sheetId="3" r:id="rId3"/>
  </sheets>
  <externalReferences>
    <externalReference r:id="rId6"/>
  </externalReferences>
  <definedNames>
    <definedName name="__123Graph_AMAIN" localSheetId="1" hidden="1">'[1]WI00PDSI'!#REF!</definedName>
    <definedName name="__123Graph_AMAIN" hidden="1">'[1]WI00PDSI'!#REF!</definedName>
    <definedName name="_xlnm.Print_Area" localSheetId="0">'T4700'!#REF!</definedName>
    <definedName name="_xlnm.Print_Area" localSheetId="1">'T4700-rank'!#REF!</definedName>
    <definedName name="_xlnm.Print_Titles" localSheetId="0">'T4700'!$1:$3</definedName>
    <definedName name="_xlnm.Print_Titles" localSheetId="1">'T4700-rank'!$1:$3</definedName>
  </definedNames>
  <calcPr fullCalcOnLoad="1"/>
</workbook>
</file>

<file path=xl/sharedStrings.xml><?xml version="1.0" encoding="utf-8"?>
<sst xmlns="http://schemas.openxmlformats.org/spreadsheetml/2006/main" count="367" uniqueCount="95">
  <si>
    <t>Wisconsin Statewide Temperatures</t>
  </si>
  <si>
    <t>Temperature  deg F</t>
  </si>
  <si>
    <t>Prepared by E.J. Hopkins, PhD, Assistant Wisconsin State Climatologist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</si>
  <si>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</si>
  <si>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</si>
  <si>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</si>
  <si>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</si>
  <si>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</si>
  <si>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</si>
  <si>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</si>
  <si>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</si>
  <si>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1sthalf</t>
  </si>
  <si>
    <t>2ndhalf</t>
  </si>
  <si>
    <t>Snow/Heat Sea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</si>
  <si>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</si>
  <si>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</si>
  <si>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</si>
  <si>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</si>
  <si>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</si>
  <si>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</si>
  <si>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</si>
  <si>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</si>
  <si>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</si>
  <si>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</si>
  <si>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</si>
  <si>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</si>
  <si>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</si>
  <si>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</si>
  <si>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</si>
  <si>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</si>
  <si>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</si>
  <si>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MAM</t>
  </si>
  <si>
    <t>5yrs</t>
  </si>
  <si>
    <t>JJA</t>
  </si>
  <si>
    <t>SON</t>
  </si>
  <si>
    <t>DJF</t>
  </si>
  <si>
    <t>AMJJAS</t>
  </si>
  <si>
    <t>ONDJFM</t>
  </si>
  <si>
    <t>YR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</si>
  <si>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</si>
  <si>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</si>
  <si>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</si>
  <si>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</si>
  <si>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</si>
  <si>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</si>
  <si>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</si>
  <si>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</si>
  <si>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Count</t>
  </si>
  <si>
    <t>NCDC AVE</t>
  </si>
  <si>
    <t>diff</t>
  </si>
  <si>
    <t>DIFF</t>
  </si>
  <si>
    <t>F</t>
  </si>
  <si>
    <t>1901-1971</t>
  </si>
  <si>
    <t>C</t>
  </si>
  <si>
    <t>Skew</t>
  </si>
  <si>
    <t>M</t>
  </si>
  <si>
    <t>JJAS</t>
  </si>
  <si>
    <t>Averages from gridded routine  in divisions</t>
  </si>
  <si>
    <t>NCDC CAG</t>
  </si>
  <si>
    <t>RANK</t>
  </si>
  <si>
    <t>Statewide Average</t>
  </si>
  <si>
    <t>TEMPERATURE</t>
  </si>
  <si>
    <t>unsorted</t>
  </si>
  <si>
    <t>Data Source: National Climatic Data Center</t>
  </si>
  <si>
    <t>Average Temperature  deg F</t>
  </si>
  <si>
    <t>REVERSE</t>
  </si>
  <si>
    <t>use yr no. from following Sep</t>
  </si>
  <si>
    <t>As of 5 Jun 2015</t>
  </si>
  <si>
    <t>Ranking  smallest to largest (cold to hot)</t>
  </si>
  <si>
    <t>WI Average Temperatures:  Statewide</t>
  </si>
  <si>
    <t xml:space="preserve"> Normals</t>
  </si>
  <si>
    <t>Element 2</t>
  </si>
  <si>
    <t>Summer</t>
  </si>
  <si>
    <t>Autumn</t>
  </si>
  <si>
    <t>Winter</t>
  </si>
  <si>
    <t>in deg F</t>
  </si>
  <si>
    <t xml:space="preserve">Data Source: National Climatic Data Center </t>
  </si>
  <si>
    <t>From ftp://ftp.ncdc.noaa.gov/pub/data/cirs/climdiv/climdiv-norm-tmpcst-v1.0.0-20150605</t>
  </si>
  <si>
    <t>interval</t>
  </si>
  <si>
    <t>1901-1930</t>
  </si>
  <si>
    <t>1911-1940</t>
  </si>
  <si>
    <t>1921-1950</t>
  </si>
  <si>
    <t>1931-1960</t>
  </si>
  <si>
    <t>1941-1970</t>
  </si>
  <si>
    <t>1951-1980</t>
  </si>
  <si>
    <t>1961-1990</t>
  </si>
  <si>
    <t>1971-2000</t>
  </si>
  <si>
    <t>1981-2010</t>
  </si>
  <si>
    <t>1901-2000</t>
  </si>
  <si>
    <t>1895-2010</t>
  </si>
  <si>
    <t>From ftp://ftp.ncdc.noaa.gov/pub/data/cirs/climdiv/climdiv-tmpcst-v1.0.0-20160105</t>
  </si>
  <si>
    <t>1895-2015</t>
  </si>
  <si>
    <t xml:space="preserve">From ftp://ftp.ncdc.noaa.gov/pub/data/cirs/climdiv/climdiv-tmpcdv-v1.0.0-20160304
</t>
  </si>
  <si>
    <t>Jan 1895 - Feb 2016</t>
  </si>
  <si>
    <t>As of 4 Mar 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</si>
</sst>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"/>
    <numFmt numFmtId="174" formatCode="General_)"/>
    <numFmt numFmtId="175" formatCode="0.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0"/>
    <numFmt numFmtId="182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/>
    </xf>
    <xf numFmtId="172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3" fillId="0" borderId="0" xfId="57" applyNumberFormat="1">
      <alignment/>
      <protection/>
    </xf>
    <xf numFmtId="0" fontId="0" fillId="0" borderId="0" xfId="0" applyFont="1" applyAlignment="1">
      <alignment/>
    </xf>
    <xf numFmtId="172" fontId="0" fillId="0" borderId="0" xfId="0" applyNumberFormat="1" applyFont="1" applyAlignment="1" quotePrefix="1">
      <alignment/>
    </xf>
    <xf numFmtId="0" fontId="1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172" fontId="0" fillId="0" borderId="0" xfId="58" applyNumberFormat="1" applyFont="1">
      <alignment/>
      <protection/>
    </xf>
    <xf numFmtId="0" fontId="0" fillId="0" borderId="0" xfId="58" applyNumberFormat="1">
      <alignment/>
      <protection/>
    </xf>
    <xf numFmtId="0" fontId="1" fillId="0" borderId="0" xfId="58" applyFont="1" applyAlignment="1">
      <alignment horizontal="left"/>
      <protection/>
    </xf>
    <xf numFmtId="2" fontId="1" fillId="0" borderId="0" xfId="58" applyNumberFormat="1" applyFont="1" applyAlignment="1" quotePrefix="1">
      <alignment horizontal="left"/>
      <protection/>
    </xf>
    <xf numFmtId="2" fontId="0" fillId="0" borderId="0" xfId="58" applyNumberFormat="1">
      <alignment/>
      <protection/>
    </xf>
    <xf numFmtId="172" fontId="1" fillId="0" borderId="0" xfId="58" applyNumberFormat="1" applyFont="1">
      <alignment/>
      <protection/>
    </xf>
    <xf numFmtId="172" fontId="1" fillId="0" borderId="0" xfId="58" applyNumberFormat="1" applyFont="1" applyAlignment="1">
      <alignment horizontal="center"/>
      <protection/>
    </xf>
    <xf numFmtId="2" fontId="1" fillId="0" borderId="0" xfId="58" applyNumberFormat="1" applyFont="1">
      <alignment/>
      <protection/>
    </xf>
    <xf numFmtId="0" fontId="1" fillId="0" borderId="0" xfId="58" applyNumberFormat="1" applyFont="1" applyAlignment="1">
      <alignment horizontal="center"/>
      <protection/>
    </xf>
    <xf numFmtId="0" fontId="1" fillId="0" borderId="0" xfId="58" applyFont="1" applyAlignment="1" applyProtection="1">
      <alignment horizontal="center"/>
      <protection/>
    </xf>
    <xf numFmtId="2" fontId="1" fillId="0" borderId="0" xfId="58" applyNumberFormat="1" applyFont="1" applyAlignment="1" quotePrefix="1">
      <alignment horizontal="center"/>
      <protection/>
    </xf>
    <xf numFmtId="0" fontId="1" fillId="0" borderId="0" xfId="58" applyFont="1" applyAlignment="1">
      <alignment horizontal="center"/>
      <protection/>
    </xf>
    <xf numFmtId="2" fontId="1" fillId="0" borderId="0" xfId="58" applyNumberFormat="1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0" fillId="0" borderId="0" xfId="58" applyAlignment="1">
      <alignment horizontal="centerContinuous"/>
      <protection/>
    </xf>
    <xf numFmtId="172" fontId="0" fillId="0" borderId="0" xfId="58" applyNumberFormat="1">
      <alignment/>
      <protection/>
    </xf>
    <xf numFmtId="172" fontId="0" fillId="0" borderId="0" xfId="58" applyNumberFormat="1" applyProtection="1">
      <alignment/>
      <protection/>
    </xf>
    <xf numFmtId="172" fontId="0" fillId="0" borderId="0" xfId="58" applyNumberFormat="1" applyFont="1" quotePrefix="1">
      <alignment/>
      <protection/>
    </xf>
    <xf numFmtId="172" fontId="23" fillId="0" borderId="0" xfId="57" applyNumberFormat="1" applyFont="1">
      <alignment/>
      <protection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/>
    </xf>
    <xf numFmtId="0" fontId="1" fillId="33" borderId="0" xfId="58" applyFont="1" applyFill="1">
      <alignment/>
      <protection/>
    </xf>
    <xf numFmtId="0" fontId="0" fillId="33" borderId="0" xfId="58" applyFill="1">
      <alignment/>
      <protection/>
    </xf>
    <xf numFmtId="0" fontId="3" fillId="0" borderId="0" xfId="0" applyFont="1" applyAlignment="1">
      <alignment/>
    </xf>
    <xf numFmtId="0" fontId="3" fillId="0" borderId="0" xfId="58" applyFont="1">
      <alignment/>
      <protection/>
    </xf>
    <xf numFmtId="172" fontId="3" fillId="0" borderId="0" xfId="58" applyNumberFormat="1" applyFont="1">
      <alignment/>
      <protection/>
    </xf>
    <xf numFmtId="0" fontId="1" fillId="34" borderId="0" xfId="58" applyFont="1" applyFill="1" applyAlignment="1">
      <alignment horizontal="center"/>
      <protection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58" applyFill="1">
      <alignment/>
      <protection/>
    </xf>
    <xf numFmtId="0" fontId="1" fillId="34" borderId="0" xfId="0" applyFont="1" applyFill="1" applyAlignment="1">
      <alignment horizontal="center"/>
    </xf>
    <xf numFmtId="0" fontId="1" fillId="34" borderId="0" xfId="58" applyNumberFormat="1" applyFont="1" applyFill="1" applyAlignment="1">
      <alignment horizontal="center"/>
      <protection/>
    </xf>
    <xf numFmtId="0" fontId="0" fillId="34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0" fillId="34" borderId="0" xfId="58" applyNumberFormat="1" applyFill="1">
      <alignment/>
      <protection/>
    </xf>
    <xf numFmtId="0" fontId="1" fillId="34" borderId="0" xfId="58" applyNumberFormat="1" applyFont="1" applyFill="1">
      <alignment/>
      <protection/>
    </xf>
    <xf numFmtId="0" fontId="1" fillId="0" borderId="0" xfId="59" applyFont="1">
      <alignment/>
      <protection/>
    </xf>
    <xf numFmtId="0" fontId="0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0"/>
  <sheetViews>
    <sheetView zoomScalePageLayoutView="0" workbookViewId="0" topLeftCell="A1">
      <pane xSplit="1" ySplit="4" topLeftCell="B1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7.7109375" defaultRowHeight="12.75"/>
  <cols>
    <col min="1" max="13" width="7.7109375" style="0" customWidth="1"/>
    <col min="14" max="14" width="6.7109375" style="0" customWidth="1"/>
    <col min="15" max="15" width="7.7109375" style="0" customWidth="1"/>
    <col min="16" max="16" width="3.7109375" style="0" customWidth="1"/>
    <col min="17" max="18" width="7.7109375" style="0" customWidth="1"/>
    <col min="19" max="19" width="7.7109375" style="3" customWidth="1"/>
    <col min="20" max="20" width="3.7109375" style="0" customWidth="1"/>
    <col min="21" max="35" width="6.7109375" style="0" customWidth="1"/>
    <col min="36" max="36" width="3.7109375" style="0" customWidth="1"/>
    <col min="37" max="42" width="6.7109375" style="0" customWidth="1"/>
  </cols>
  <sheetData>
    <row r="1" spans="1:38" ht="12.75">
      <c r="A1" s="1" t="s">
        <v>0</v>
      </c>
      <c r="F1" s="1" t="s">
        <v>2</v>
      </c>
      <c r="H1" s="1"/>
      <c r="I1" s="1"/>
      <c r="J1" s="1"/>
      <c r="M1" s="1"/>
      <c r="N1" s="1"/>
      <c r="O1" s="1" t="s">
        <v>63</v>
      </c>
      <c r="P1" s="1"/>
      <c r="Q1" s="1"/>
      <c r="U1" s="4"/>
      <c r="V1" s="1"/>
      <c r="W1" s="4"/>
      <c r="X1" s="1"/>
      <c r="Y1" s="4"/>
      <c r="Z1" s="1"/>
      <c r="AA1" s="4"/>
      <c r="AB1" s="1"/>
      <c r="AC1" s="1"/>
      <c r="AD1" s="5"/>
      <c r="AE1" s="5"/>
      <c r="AF1" s="6"/>
      <c r="AG1" s="6"/>
      <c r="AH1" s="1"/>
      <c r="AI1" s="1"/>
      <c r="AK1" s="7"/>
      <c r="AL1" s="7"/>
    </row>
    <row r="2" spans="1:40" ht="12.75">
      <c r="A2" s="1" t="s">
        <v>64</v>
      </c>
      <c r="B2" s="1"/>
      <c r="C2" s="1"/>
      <c r="D2" s="79" t="s">
        <v>93</v>
      </c>
      <c r="E2" s="1"/>
      <c r="F2" s="1"/>
      <c r="G2" s="29" t="s">
        <v>92</v>
      </c>
      <c r="I2" s="1"/>
      <c r="J2" s="1"/>
      <c r="K2" s="1"/>
      <c r="L2" s="1"/>
      <c r="M2" s="1"/>
      <c r="N2" s="8"/>
      <c r="O2" s="9"/>
      <c r="P2" s="5"/>
      <c r="Q2" s="9"/>
      <c r="R2" s="9"/>
      <c r="S2" s="10"/>
      <c r="T2" s="1"/>
      <c r="U2" s="11"/>
      <c r="V2" s="1"/>
      <c r="W2" s="11"/>
      <c r="X2" s="1"/>
      <c r="Y2" s="11"/>
      <c r="Z2" s="1"/>
      <c r="AA2" s="11"/>
      <c r="AB2" s="1"/>
      <c r="AC2" s="1"/>
      <c r="AD2" s="12"/>
      <c r="AE2" s="12"/>
      <c r="AF2" s="12"/>
      <c r="AG2" s="12"/>
      <c r="AH2" s="13"/>
      <c r="AI2" s="13"/>
      <c r="AJ2" s="1"/>
      <c r="AK2" s="14"/>
      <c r="AL2" s="14"/>
      <c r="AM2" s="1"/>
      <c r="AN2" s="15"/>
    </row>
    <row r="3" spans="1:42" ht="12.75">
      <c r="A3" s="1" t="s">
        <v>94</v>
      </c>
      <c r="B3" s="1"/>
      <c r="C3" s="1"/>
      <c r="D3" s="1"/>
      <c r="E3" s="8" t="s">
        <v>57</v>
      </c>
      <c r="N3" s="2"/>
      <c r="O3" s="11" t="s">
        <v>91</v>
      </c>
      <c r="U3" s="4" t="s">
        <v>3</v>
      </c>
      <c r="V3" s="1"/>
      <c r="W3" s="4" t="s">
        <v>4</v>
      </c>
      <c r="X3" s="1"/>
      <c r="Y3" s="4" t="s">
        <v>5</v>
      </c>
      <c r="Z3" s="1"/>
      <c r="AA3" s="4" t="s">
        <v>6</v>
      </c>
      <c r="AB3" s="1"/>
      <c r="AC3" s="1" t="s">
        <v>7</v>
      </c>
      <c r="AD3" s="5" t="s">
        <v>8</v>
      </c>
      <c r="AE3" s="5"/>
      <c r="AF3" s="6" t="s">
        <v>9</v>
      </c>
      <c r="AG3" s="6"/>
      <c r="AH3" s="1" t="s">
        <v>10</v>
      </c>
      <c r="AI3" s="1"/>
      <c r="AK3" s="1" t="s">
        <v>11</v>
      </c>
      <c r="AL3" s="1" t="s">
        <v>12</v>
      </c>
      <c r="AM3" s="1" t="s">
        <v>13</v>
      </c>
      <c r="AN3" s="1"/>
      <c r="AO3" s="16"/>
      <c r="AP3" s="16"/>
    </row>
    <row r="4" spans="1:42" ht="12.75">
      <c r="A4" s="13" t="s">
        <v>14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8"/>
      <c r="O4" s="9" t="s">
        <v>27</v>
      </c>
      <c r="P4" s="5"/>
      <c r="Q4" s="9" t="s">
        <v>28</v>
      </c>
      <c r="R4" s="9" t="s">
        <v>29</v>
      </c>
      <c r="S4" s="10" t="s">
        <v>30</v>
      </c>
      <c r="T4" s="1"/>
      <c r="U4" s="11" t="s">
        <v>31</v>
      </c>
      <c r="V4" s="1" t="s">
        <v>32</v>
      </c>
      <c r="W4" s="11" t="s">
        <v>33</v>
      </c>
      <c r="X4" s="1" t="s">
        <v>32</v>
      </c>
      <c r="Y4" s="11" t="s">
        <v>34</v>
      </c>
      <c r="Z4" s="1" t="s">
        <v>32</v>
      </c>
      <c r="AA4" s="11" t="s">
        <v>35</v>
      </c>
      <c r="AB4" s="1" t="s">
        <v>32</v>
      </c>
      <c r="AC4" s="1" t="s">
        <v>32</v>
      </c>
      <c r="AD4" s="12" t="s">
        <v>36</v>
      </c>
      <c r="AE4" s="1" t="s">
        <v>32</v>
      </c>
      <c r="AF4" s="12" t="s">
        <v>37</v>
      </c>
      <c r="AG4" s="1" t="s">
        <v>32</v>
      </c>
      <c r="AH4" s="13" t="s">
        <v>38</v>
      </c>
      <c r="AI4" s="1" t="s">
        <v>32</v>
      </c>
      <c r="AJ4" s="1"/>
      <c r="AK4" s="14" t="s">
        <v>39</v>
      </c>
      <c r="AL4" s="14" t="s">
        <v>40</v>
      </c>
      <c r="AM4" s="1" t="s">
        <v>41</v>
      </c>
      <c r="AN4" s="15"/>
      <c r="AP4" s="37" t="s">
        <v>56</v>
      </c>
    </row>
    <row r="5" spans="1:42" ht="15">
      <c r="A5">
        <v>1895</v>
      </c>
      <c r="B5" s="36">
        <v>7.3</v>
      </c>
      <c r="C5" s="36">
        <v>8.9</v>
      </c>
      <c r="D5" s="36">
        <v>25.7</v>
      </c>
      <c r="E5" s="36">
        <v>46.3</v>
      </c>
      <c r="F5" s="36">
        <v>56.2</v>
      </c>
      <c r="G5" s="36">
        <v>66.2</v>
      </c>
      <c r="H5" s="36">
        <v>66.7</v>
      </c>
      <c r="I5" s="36">
        <v>67.2</v>
      </c>
      <c r="J5" s="36">
        <v>62</v>
      </c>
      <c r="K5" s="36">
        <v>39.8</v>
      </c>
      <c r="L5" s="36">
        <v>28.9</v>
      </c>
      <c r="M5" s="36">
        <v>20.2</v>
      </c>
      <c r="N5" s="17"/>
      <c r="O5" s="17">
        <f aca="true" t="shared" si="0" ref="O5:O36">IF(S5&gt;11,AVERAGE(B5:M5),"")</f>
        <v>41.283333333333324</v>
      </c>
      <c r="P5" s="18"/>
      <c r="Q5" s="17">
        <f aca="true" t="shared" si="1" ref="Q5:Q36">MAX(B5:M5)</f>
        <v>67.2</v>
      </c>
      <c r="R5" s="17">
        <f aca="true" t="shared" si="2" ref="R5:R36">MIN(B5:M5)</f>
        <v>7.3</v>
      </c>
      <c r="S5" s="3">
        <f aca="true" t="shared" si="3" ref="S5:S36">COUNT(B5:M5)</f>
        <v>12</v>
      </c>
      <c r="U5" s="19">
        <f aca="true" t="shared" si="4" ref="U5:U36">IF(COUNT(D5:F5)&gt;2,AVERAGE(D5:F5),"")</f>
        <v>42.73333333333333</v>
      </c>
      <c r="V5" s="17">
        <f>IF(COUNT(U5:U7)&gt;4,AVERAGE(U5:U7),"")</f>
      </c>
      <c r="W5" s="19">
        <f aca="true" t="shared" si="5" ref="W5:W36">IF(COUNT(G5:I5)&gt;2,AVERAGE(G5:I5),"")</f>
        <v>66.7</v>
      </c>
      <c r="X5" s="17">
        <f>IF(COUNT(W5:W7)&gt;4,AVERAGE(W5:W7),"")</f>
      </c>
      <c r="Y5" s="19">
        <f aca="true" t="shared" si="6" ref="Y5:Y36">IF(COUNT(J5:L5)&gt;2,AVERAGE(J5:L5),"")</f>
        <v>43.56666666666666</v>
      </c>
      <c r="Z5" s="17">
        <f>IF(COUNT(Y5:Y7)&gt;4,AVERAGE(Y5:Y7),"")</f>
      </c>
      <c r="AA5" s="19">
        <f aca="true" t="shared" si="7" ref="AA5:AA36">IF(COUNT(M5,B6:C6)&gt;2,AVERAGE(M5,B6:C6),"")</f>
        <v>17.900000000000002</v>
      </c>
      <c r="AB5" s="17">
        <f>IF(COUNT(AA5:AA7)&gt;4,AVERAGE(AA5:AA7),"")</f>
      </c>
      <c r="AC5" s="17">
        <f>IF(COUNT(O5:O7)&gt;4,AVERAGE(O5:O7),"")</f>
      </c>
      <c r="AD5" s="17">
        <f aca="true" t="shared" si="8" ref="AD5:AD36">IF(COUNT(E5:J5)&gt;5,AVERAGE(E5:J5),"")</f>
        <v>60.76666666666666</v>
      </c>
      <c r="AE5" s="17">
        <f>IF(COUNT(AD5:AD7)&gt;4,AVERAGE(AD5:AD7),"")</f>
      </c>
      <c r="AF5" s="17">
        <f aca="true" t="shared" si="9" ref="AF5:AF36">IF(COUNT(K5:M5,B6:D6)&gt;5,AVERAGE(K5:M5,B6:D6),"")</f>
        <v>24.266666666666666</v>
      </c>
      <c r="AG5" s="17">
        <f>IF(COUNT(AF5:AF7)&gt;4,AVERAGE(AF5:AF7),"")</f>
      </c>
      <c r="AH5" s="17">
        <f aca="true" t="shared" si="10" ref="AH5:AH68">IF(COUNT(K5:M5,B6:J6)&gt;11,AVERAGE(K5:M5,B6:J6),"")</f>
        <v>42.475</v>
      </c>
      <c r="AI5" s="17">
        <f>IF(COUNT(AH5:AH7)&gt;4,AVERAGE(AH5:AH7),"")</f>
      </c>
      <c r="AK5" s="17">
        <f aca="true" t="shared" si="11" ref="AK5:AK36">IF(COUNT(B5:G5)&gt;5,AVERAGE(B5:G5),"")</f>
        <v>35.099999999999994</v>
      </c>
      <c r="AL5" s="38">
        <f>IF(COUNT(H5:M5)&gt;5,AVERAGE(H5:M5),"")</f>
        <v>47.46666666666666</v>
      </c>
      <c r="AM5" s="17">
        <f aca="true" t="shared" si="12" ref="AM5:AM36">IF(COUNT(AL5,AK6)=2,AVERAGE(AL5,AK6),"")</f>
        <v>42.949999999999996</v>
      </c>
      <c r="AN5" s="7"/>
      <c r="AO5" s="7"/>
      <c r="AP5" s="38">
        <f>IF(COUNT(G5:J5)&gt;3,AVERAGE(G5:J5),"")</f>
        <v>65.525</v>
      </c>
    </row>
    <row r="6" spans="1:42" ht="15">
      <c r="A6">
        <v>1896</v>
      </c>
      <c r="B6" s="36">
        <v>15.4</v>
      </c>
      <c r="C6" s="36">
        <v>18.1</v>
      </c>
      <c r="D6" s="36">
        <v>23.2</v>
      </c>
      <c r="E6" s="36">
        <v>46.4</v>
      </c>
      <c r="F6" s="36">
        <v>61.5</v>
      </c>
      <c r="G6" s="36">
        <v>66</v>
      </c>
      <c r="H6" s="36">
        <v>68.6</v>
      </c>
      <c r="I6" s="36">
        <v>67.5</v>
      </c>
      <c r="J6" s="36">
        <v>54.1</v>
      </c>
      <c r="K6" s="36">
        <v>41.9</v>
      </c>
      <c r="L6" s="36">
        <v>24.9</v>
      </c>
      <c r="M6" s="36">
        <v>21.7</v>
      </c>
      <c r="N6" s="17"/>
      <c r="O6" s="17">
        <f t="shared" si="0"/>
        <v>42.44166666666666</v>
      </c>
      <c r="P6" s="18"/>
      <c r="Q6" s="17">
        <f t="shared" si="1"/>
        <v>68.6</v>
      </c>
      <c r="R6" s="17">
        <f t="shared" si="2"/>
        <v>15.4</v>
      </c>
      <c r="S6" s="3">
        <f t="shared" si="3"/>
        <v>12</v>
      </c>
      <c r="U6" s="19">
        <f t="shared" si="4"/>
        <v>43.699999999999996</v>
      </c>
      <c r="V6" s="17">
        <f>IF(COUNT(U5:U8)&gt;4,AVERAGE(U5:U8),"")</f>
      </c>
      <c r="W6" s="19">
        <f t="shared" si="5"/>
        <v>67.36666666666666</v>
      </c>
      <c r="X6" s="17">
        <f>IF(COUNT(W5:W8)&gt;4,AVERAGE(W5:W8),"")</f>
      </c>
      <c r="Y6" s="19">
        <f t="shared" si="6"/>
        <v>40.300000000000004</v>
      </c>
      <c r="Z6" s="17">
        <f>IF(COUNT(Y5:Y8)&gt;4,AVERAGE(Y5:Y8),"")</f>
      </c>
      <c r="AA6" s="19">
        <f t="shared" si="7"/>
        <v>17.866666666666664</v>
      </c>
      <c r="AB6" s="17">
        <f>IF(COUNT(AA5:AA8)&gt;4,AVERAGE(AA5:AA8),"")</f>
      </c>
      <c r="AC6" s="17">
        <f>IF(COUNT(O5:O8)&gt;4,AVERAGE(O5:O8),"")</f>
      </c>
      <c r="AD6" s="17">
        <f t="shared" si="8"/>
        <v>60.68333333333334</v>
      </c>
      <c r="AE6" s="17">
        <f>IF(COUNT(AD5:AD8)&gt;4,AVERAGE(AD5:AD8),"")</f>
      </c>
      <c r="AF6" s="17">
        <f t="shared" si="9"/>
        <v>24.166666666666668</v>
      </c>
      <c r="AG6" s="17">
        <f>IF(COUNT(AF5:AF8)&gt;4,AVERAGE(AF5:AF8),"")</f>
      </c>
      <c r="AH6" s="17">
        <f t="shared" si="10"/>
        <v>41.733333333333334</v>
      </c>
      <c r="AI6" s="17">
        <f>IF(COUNT(AH5:AH8)&gt;4,AVERAGE(AH5:AH8),"")</f>
      </c>
      <c r="AK6" s="17">
        <f t="shared" si="11"/>
        <v>38.43333333333333</v>
      </c>
      <c r="AL6" s="17">
        <f aca="true" t="shared" si="13" ref="AL6:AL36">IF(COUNT(H6:M6)&gt;5,AVERAGE(H6:M6),"")</f>
        <v>46.449999999999996</v>
      </c>
      <c r="AM6" s="17">
        <f t="shared" si="12"/>
        <v>41.03333333333333</v>
      </c>
      <c r="AN6" s="7"/>
      <c r="AO6" s="7"/>
      <c r="AP6" s="38">
        <f aca="true" t="shared" si="14" ref="AP6:AP69">IF(COUNT(G6:J6)&gt;3,AVERAGE(G6:J6),"")</f>
        <v>64.05</v>
      </c>
    </row>
    <row r="7" spans="1:42" ht="15">
      <c r="A7">
        <v>1897</v>
      </c>
      <c r="B7" s="36">
        <v>12.7</v>
      </c>
      <c r="C7" s="36">
        <v>19.2</v>
      </c>
      <c r="D7" s="36">
        <v>24.6</v>
      </c>
      <c r="E7" s="36">
        <v>42.4</v>
      </c>
      <c r="F7" s="36">
        <v>52.8</v>
      </c>
      <c r="G7" s="36">
        <v>62</v>
      </c>
      <c r="H7" s="36">
        <v>71.5</v>
      </c>
      <c r="I7" s="36">
        <v>63.5</v>
      </c>
      <c r="J7" s="36">
        <v>63.6</v>
      </c>
      <c r="K7" s="36">
        <v>50</v>
      </c>
      <c r="L7" s="36">
        <v>27.8</v>
      </c>
      <c r="M7" s="36">
        <v>13.3</v>
      </c>
      <c r="N7" s="17"/>
      <c r="O7" s="17">
        <f t="shared" si="0"/>
        <v>41.95</v>
      </c>
      <c r="P7" s="18"/>
      <c r="Q7" s="17">
        <f t="shared" si="1"/>
        <v>71.5</v>
      </c>
      <c r="R7" s="17">
        <f t="shared" si="2"/>
        <v>12.7</v>
      </c>
      <c r="S7" s="3">
        <f t="shared" si="3"/>
        <v>12</v>
      </c>
      <c r="U7" s="19">
        <f t="shared" si="4"/>
        <v>39.93333333333333</v>
      </c>
      <c r="V7" s="17">
        <f aca="true" t="shared" si="15" ref="V7:V38">IF(COUNT(U5:U9)&gt;4,AVERAGE(U5:U9),"")</f>
        <v>41.739999999999995</v>
      </c>
      <c r="W7" s="19">
        <f t="shared" si="5"/>
        <v>65.66666666666667</v>
      </c>
      <c r="X7" s="17">
        <f aca="true" t="shared" si="16" ref="X7:X38">IF(COUNT(W5:W9)&gt;4,AVERAGE(W5:W9),"")</f>
        <v>66.93333333333334</v>
      </c>
      <c r="Y7" s="19">
        <f t="shared" si="6"/>
        <v>47.13333333333333</v>
      </c>
      <c r="Z7" s="17">
        <f aca="true" t="shared" si="17" ref="Z7:Z38">IF(COUNT(Y5:Y9)&gt;4,AVERAGE(Y5:Y9),"")</f>
        <v>44.68666666666667</v>
      </c>
      <c r="AA7" s="19">
        <f t="shared" si="7"/>
        <v>16.766666666666666</v>
      </c>
      <c r="AB7" s="17">
        <f aca="true" t="shared" si="18" ref="AB7:AB38">IF(COUNT(AA5:AA9)&gt;4,AVERAGE(AA5:AA9),"")</f>
        <v>15.426666666666666</v>
      </c>
      <c r="AC7" s="17">
        <f aca="true" t="shared" si="19" ref="AC7:AC38">IF(COUNT(O5:O9)&gt;4,AVERAGE(O5:O9),"")</f>
        <v>42.013333333333335</v>
      </c>
      <c r="AD7" s="17">
        <f t="shared" si="8"/>
        <v>59.300000000000004</v>
      </c>
      <c r="AE7" s="17">
        <f aca="true" t="shared" si="20" ref="AE7:AE38">IF(COUNT(AD5:AD9)&gt;4,AVERAGE(AD5:AD9),"")</f>
        <v>60.09666666666667</v>
      </c>
      <c r="AF7" s="17">
        <f t="shared" si="9"/>
        <v>26.71666666666667</v>
      </c>
      <c r="AG7" s="17">
        <f aca="true" t="shared" si="21" ref="AG7:AG38">IF(COUNT(AF5:AF9)&gt;4,AVERAGE(AF5:AF9),"")</f>
        <v>24.186666666666667</v>
      </c>
      <c r="AH7" s="17">
        <f t="shared" si="10"/>
        <v>43.34166666666667</v>
      </c>
      <c r="AI7" s="17">
        <f aca="true" t="shared" si="22" ref="AI7:AI38">IF(COUNT(AH5:AH9)&gt;4,AVERAGE(AH5:AH9),"")</f>
        <v>42.21</v>
      </c>
      <c r="AK7" s="17">
        <f t="shared" si="11"/>
        <v>35.61666666666667</v>
      </c>
      <c r="AL7" s="17">
        <f t="shared" si="13"/>
        <v>48.28333333333333</v>
      </c>
      <c r="AM7" s="17">
        <f t="shared" si="12"/>
        <v>43.474999999999994</v>
      </c>
      <c r="AN7" s="7"/>
      <c r="AO7" s="7"/>
      <c r="AP7" s="38">
        <f t="shared" si="14"/>
        <v>65.15</v>
      </c>
    </row>
    <row r="8" spans="1:42" ht="15">
      <c r="A8">
        <v>1898</v>
      </c>
      <c r="B8" s="36">
        <v>18.5</v>
      </c>
      <c r="C8" s="36">
        <v>18.5</v>
      </c>
      <c r="D8" s="36">
        <v>32.2</v>
      </c>
      <c r="E8" s="36">
        <v>42</v>
      </c>
      <c r="F8" s="36">
        <v>54.9</v>
      </c>
      <c r="G8" s="36">
        <v>65.9</v>
      </c>
      <c r="H8" s="36">
        <v>70.1</v>
      </c>
      <c r="I8" s="36">
        <v>65.9</v>
      </c>
      <c r="J8" s="36">
        <v>61</v>
      </c>
      <c r="K8" s="36">
        <v>44</v>
      </c>
      <c r="L8" s="36">
        <v>29.3</v>
      </c>
      <c r="M8" s="36">
        <v>12.6</v>
      </c>
      <c r="N8" s="17"/>
      <c r="O8" s="17">
        <f t="shared" si="0"/>
        <v>42.90833333333333</v>
      </c>
      <c r="P8" s="18"/>
      <c r="Q8" s="17">
        <f t="shared" si="1"/>
        <v>70.1</v>
      </c>
      <c r="R8" s="17">
        <f t="shared" si="2"/>
        <v>12.6</v>
      </c>
      <c r="S8" s="3">
        <f t="shared" si="3"/>
        <v>12</v>
      </c>
      <c r="U8" s="19">
        <f t="shared" si="4"/>
        <v>43.03333333333333</v>
      </c>
      <c r="V8" s="17">
        <f t="shared" si="15"/>
        <v>41.626666666666665</v>
      </c>
      <c r="W8" s="19">
        <f t="shared" si="5"/>
        <v>67.3</v>
      </c>
      <c r="X8" s="17">
        <f t="shared" si="16"/>
        <v>67.25999999999999</v>
      </c>
      <c r="Y8" s="19">
        <f t="shared" si="6"/>
        <v>44.76666666666667</v>
      </c>
      <c r="Z8" s="17">
        <f t="shared" si="17"/>
        <v>45.42666666666667</v>
      </c>
      <c r="AA8" s="19">
        <f t="shared" si="7"/>
        <v>9.499999999999998</v>
      </c>
      <c r="AB8" s="17">
        <f t="shared" si="18"/>
        <v>14.833333333333332</v>
      </c>
      <c r="AC8" s="17">
        <f t="shared" si="19"/>
        <v>42.445</v>
      </c>
      <c r="AD8" s="17">
        <f t="shared" si="8"/>
        <v>59.96666666666667</v>
      </c>
      <c r="AE8" s="17">
        <f t="shared" si="20"/>
        <v>60.233333333333334</v>
      </c>
      <c r="AF8" s="17">
        <f t="shared" si="9"/>
        <v>19.866666666666664</v>
      </c>
      <c r="AG8" s="17">
        <f t="shared" si="21"/>
        <v>24.436666666666667</v>
      </c>
      <c r="AH8" s="17">
        <f t="shared" si="10"/>
        <v>39.81666666666667</v>
      </c>
      <c r="AI8" s="17">
        <f t="shared" si="22"/>
        <v>42.373333333333335</v>
      </c>
      <c r="AK8" s="17">
        <f t="shared" si="11"/>
        <v>38.666666666666664</v>
      </c>
      <c r="AL8" s="17">
        <f t="shared" si="13"/>
        <v>47.150000000000006</v>
      </c>
      <c r="AM8" s="17">
        <f t="shared" si="12"/>
        <v>40.15833333333333</v>
      </c>
      <c r="AN8" s="7"/>
      <c r="AO8" s="7"/>
      <c r="AP8" s="38">
        <f t="shared" si="14"/>
        <v>65.725</v>
      </c>
    </row>
    <row r="9" spans="1:42" ht="15">
      <c r="A9">
        <v>1899</v>
      </c>
      <c r="B9" s="36">
        <v>10.2</v>
      </c>
      <c r="C9" s="36">
        <v>5.7</v>
      </c>
      <c r="D9" s="36">
        <v>17.4</v>
      </c>
      <c r="E9" s="36">
        <v>45.4</v>
      </c>
      <c r="F9" s="36">
        <v>55.1</v>
      </c>
      <c r="G9" s="36">
        <v>65.2</v>
      </c>
      <c r="H9" s="36">
        <v>69.1</v>
      </c>
      <c r="I9" s="36">
        <v>68.6</v>
      </c>
      <c r="J9" s="36">
        <v>55.2</v>
      </c>
      <c r="K9" s="36">
        <v>50.1</v>
      </c>
      <c r="L9" s="36">
        <v>37.7</v>
      </c>
      <c r="M9" s="36">
        <v>18.1</v>
      </c>
      <c r="N9" s="17"/>
      <c r="O9" s="17">
        <f t="shared" si="0"/>
        <v>41.48333333333334</v>
      </c>
      <c r="P9" s="18"/>
      <c r="Q9" s="17">
        <f t="shared" si="1"/>
        <v>69.1</v>
      </c>
      <c r="R9" s="17">
        <f t="shared" si="2"/>
        <v>5.7</v>
      </c>
      <c r="S9" s="3">
        <f t="shared" si="3"/>
        <v>12</v>
      </c>
      <c r="U9" s="19">
        <f t="shared" si="4"/>
        <v>39.300000000000004</v>
      </c>
      <c r="V9" s="17">
        <f t="shared" si="15"/>
        <v>41.373333333333335</v>
      </c>
      <c r="W9" s="19">
        <f t="shared" si="5"/>
        <v>67.63333333333334</v>
      </c>
      <c r="X9" s="17">
        <f t="shared" si="16"/>
        <v>67.63333333333334</v>
      </c>
      <c r="Y9" s="19">
        <f t="shared" si="6"/>
        <v>47.666666666666664</v>
      </c>
      <c r="Z9" s="17">
        <f t="shared" si="17"/>
        <v>46.34666666666667</v>
      </c>
      <c r="AA9" s="19">
        <f t="shared" si="7"/>
        <v>15.100000000000001</v>
      </c>
      <c r="AB9" s="17">
        <f t="shared" si="18"/>
        <v>14.246666666666666</v>
      </c>
      <c r="AC9" s="17">
        <f t="shared" si="19"/>
        <v>42.43666666666667</v>
      </c>
      <c r="AD9" s="17">
        <f t="shared" si="8"/>
        <v>59.76666666666666</v>
      </c>
      <c r="AE9" s="17">
        <f t="shared" si="20"/>
        <v>60.31</v>
      </c>
      <c r="AF9" s="17">
        <f t="shared" si="9"/>
        <v>25.916666666666668</v>
      </c>
      <c r="AG9" s="17">
        <f t="shared" si="21"/>
        <v>24.813333333333333</v>
      </c>
      <c r="AH9" s="17">
        <f t="shared" si="10"/>
        <v>43.68333333333334</v>
      </c>
      <c r="AI9" s="17">
        <f t="shared" si="22"/>
        <v>42.434999999999995</v>
      </c>
      <c r="AK9" s="17">
        <f t="shared" si="11"/>
        <v>33.166666666666664</v>
      </c>
      <c r="AL9" s="17">
        <f t="shared" si="13"/>
        <v>49.800000000000004</v>
      </c>
      <c r="AM9" s="17">
        <f t="shared" si="12"/>
        <v>43.1</v>
      </c>
      <c r="AN9" s="7"/>
      <c r="AO9" s="7"/>
      <c r="AP9" s="38">
        <f t="shared" si="14"/>
        <v>64.525</v>
      </c>
    </row>
    <row r="10" spans="1:42" ht="15">
      <c r="A10">
        <v>1900</v>
      </c>
      <c r="B10" s="36">
        <v>19.1</v>
      </c>
      <c r="C10" s="36">
        <v>8.1</v>
      </c>
      <c r="D10" s="36">
        <v>22.4</v>
      </c>
      <c r="E10" s="36">
        <v>46.6</v>
      </c>
      <c r="F10" s="36">
        <v>57.5</v>
      </c>
      <c r="G10" s="36">
        <v>64.7</v>
      </c>
      <c r="H10" s="36">
        <v>67.5</v>
      </c>
      <c r="I10" s="36">
        <v>72.8</v>
      </c>
      <c r="J10" s="36">
        <v>59.6</v>
      </c>
      <c r="K10" s="36">
        <v>54.7</v>
      </c>
      <c r="L10" s="36">
        <v>27.5</v>
      </c>
      <c r="M10" s="36">
        <v>20.8</v>
      </c>
      <c r="N10" s="17"/>
      <c r="O10" s="17">
        <f t="shared" si="0"/>
        <v>43.44166666666666</v>
      </c>
      <c r="P10" s="18"/>
      <c r="Q10" s="17">
        <f t="shared" si="1"/>
        <v>72.8</v>
      </c>
      <c r="R10" s="17">
        <f t="shared" si="2"/>
        <v>8.1</v>
      </c>
      <c r="S10" s="3">
        <f t="shared" si="3"/>
        <v>12</v>
      </c>
      <c r="U10" s="19">
        <f t="shared" si="4"/>
        <v>42.166666666666664</v>
      </c>
      <c r="V10" s="17">
        <f t="shared" si="15"/>
        <v>42.29333333333334</v>
      </c>
      <c r="W10" s="19">
        <f t="shared" si="5"/>
        <v>68.33333333333333</v>
      </c>
      <c r="X10" s="17">
        <f t="shared" si="16"/>
        <v>67.41333333333333</v>
      </c>
      <c r="Y10" s="19">
        <f t="shared" si="6"/>
        <v>47.26666666666667</v>
      </c>
      <c r="Z10" s="17">
        <f t="shared" si="17"/>
        <v>46.12666666666667</v>
      </c>
      <c r="AA10" s="19">
        <f t="shared" si="7"/>
        <v>14.933333333333332</v>
      </c>
      <c r="AB10" s="17">
        <f t="shared" si="18"/>
        <v>13.826666666666664</v>
      </c>
      <c r="AC10" s="17">
        <f t="shared" si="19"/>
        <v>42.57166666666667</v>
      </c>
      <c r="AD10" s="17">
        <f t="shared" si="8"/>
        <v>61.45000000000001</v>
      </c>
      <c r="AE10" s="17">
        <f t="shared" si="20"/>
        <v>60.05666666666666</v>
      </c>
      <c r="AF10" s="17">
        <f t="shared" si="9"/>
        <v>25.516666666666666</v>
      </c>
      <c r="AG10" s="17">
        <f t="shared" si="21"/>
        <v>24.836666666666666</v>
      </c>
      <c r="AH10" s="17">
        <f t="shared" si="10"/>
        <v>43.291666666666664</v>
      </c>
      <c r="AI10" s="17">
        <f t="shared" si="22"/>
        <v>42.23833333333333</v>
      </c>
      <c r="AK10" s="17">
        <f t="shared" si="11"/>
        <v>36.4</v>
      </c>
      <c r="AL10" s="17">
        <f t="shared" si="13"/>
        <v>50.48333333333334</v>
      </c>
      <c r="AM10" s="17">
        <f t="shared" si="12"/>
        <v>43.366666666666674</v>
      </c>
      <c r="AN10" s="7"/>
      <c r="AO10" s="7"/>
      <c r="AP10" s="38">
        <f t="shared" si="14"/>
        <v>66.15</v>
      </c>
    </row>
    <row r="11" spans="1:42" ht="15">
      <c r="A11">
        <v>1901</v>
      </c>
      <c r="B11" s="36">
        <v>14.3</v>
      </c>
      <c r="C11" s="36">
        <v>9.7</v>
      </c>
      <c r="D11" s="36">
        <v>26.1</v>
      </c>
      <c r="E11" s="36">
        <v>45.5</v>
      </c>
      <c r="F11" s="36">
        <v>55.7</v>
      </c>
      <c r="G11" s="36">
        <v>66.2</v>
      </c>
      <c r="H11" s="36">
        <v>73.7</v>
      </c>
      <c r="I11" s="36">
        <v>67.8</v>
      </c>
      <c r="J11" s="36">
        <v>57.5</v>
      </c>
      <c r="K11" s="36">
        <v>48.3</v>
      </c>
      <c r="L11" s="36">
        <v>28.9</v>
      </c>
      <c r="M11" s="36">
        <v>15.1</v>
      </c>
      <c r="N11" s="17"/>
      <c r="O11" s="17">
        <f t="shared" si="0"/>
        <v>42.4</v>
      </c>
      <c r="P11" s="18"/>
      <c r="Q11" s="17">
        <f t="shared" si="1"/>
        <v>73.7</v>
      </c>
      <c r="R11" s="17">
        <f t="shared" si="2"/>
        <v>9.7</v>
      </c>
      <c r="S11" s="3">
        <f t="shared" si="3"/>
        <v>12</v>
      </c>
      <c r="U11" s="19">
        <f t="shared" si="4"/>
        <v>42.43333333333333</v>
      </c>
      <c r="V11" s="17">
        <f t="shared" si="15"/>
        <v>42.62</v>
      </c>
      <c r="W11" s="19">
        <f t="shared" si="5"/>
        <v>69.23333333333333</v>
      </c>
      <c r="X11" s="17">
        <f t="shared" si="16"/>
        <v>66.66666666666666</v>
      </c>
      <c r="Y11" s="19">
        <f t="shared" si="6"/>
        <v>44.9</v>
      </c>
      <c r="Z11" s="17">
        <f t="shared" si="17"/>
        <v>45.940000000000005</v>
      </c>
      <c r="AA11" s="19">
        <f t="shared" si="7"/>
        <v>14.933333333333332</v>
      </c>
      <c r="AB11" s="17">
        <f t="shared" si="18"/>
        <v>13.293333333333331</v>
      </c>
      <c r="AC11" s="17">
        <f t="shared" si="19"/>
        <v>42.22166666666667</v>
      </c>
      <c r="AD11" s="17">
        <f t="shared" si="8"/>
        <v>61.06666666666667</v>
      </c>
      <c r="AE11" s="17">
        <f t="shared" si="20"/>
        <v>59.64</v>
      </c>
      <c r="AF11" s="17">
        <f t="shared" si="9"/>
        <v>26.049999999999997</v>
      </c>
      <c r="AG11" s="17">
        <f t="shared" si="21"/>
        <v>24.906666666666666</v>
      </c>
      <c r="AH11" s="17">
        <f t="shared" si="10"/>
        <v>42.041666666666664</v>
      </c>
      <c r="AI11" s="17">
        <f t="shared" si="22"/>
        <v>41.986666666666665</v>
      </c>
      <c r="AK11" s="17">
        <f t="shared" si="11"/>
        <v>36.25</v>
      </c>
      <c r="AL11" s="17">
        <f t="shared" si="13"/>
        <v>48.550000000000004</v>
      </c>
      <c r="AM11" s="17">
        <f t="shared" si="12"/>
        <v>42.925000000000004</v>
      </c>
      <c r="AN11" s="7"/>
      <c r="AO11" s="7"/>
      <c r="AP11" s="38">
        <f t="shared" si="14"/>
        <v>66.3</v>
      </c>
    </row>
    <row r="12" spans="1:42" ht="15">
      <c r="A12">
        <v>1902</v>
      </c>
      <c r="B12" s="36">
        <v>15.4</v>
      </c>
      <c r="C12" s="36">
        <v>14.3</v>
      </c>
      <c r="D12" s="36">
        <v>34.3</v>
      </c>
      <c r="E12" s="36">
        <v>42.4</v>
      </c>
      <c r="F12" s="36">
        <v>56.9</v>
      </c>
      <c r="G12" s="36">
        <v>60.5</v>
      </c>
      <c r="H12" s="36">
        <v>69.3</v>
      </c>
      <c r="I12" s="36">
        <v>63.9</v>
      </c>
      <c r="J12" s="36">
        <v>55.2</v>
      </c>
      <c r="K12" s="36">
        <v>46.5</v>
      </c>
      <c r="L12" s="36">
        <v>36.4</v>
      </c>
      <c r="M12" s="36">
        <v>16.4</v>
      </c>
      <c r="N12" s="17"/>
      <c r="O12" s="17">
        <f t="shared" si="0"/>
        <v>42.62499999999999</v>
      </c>
      <c r="P12" s="18"/>
      <c r="Q12" s="17">
        <f t="shared" si="1"/>
        <v>69.3</v>
      </c>
      <c r="R12" s="17">
        <f t="shared" si="2"/>
        <v>14.3</v>
      </c>
      <c r="S12" s="3">
        <f t="shared" si="3"/>
        <v>12</v>
      </c>
      <c r="U12" s="19">
        <f t="shared" si="4"/>
        <v>44.53333333333333</v>
      </c>
      <c r="V12" s="17">
        <f t="shared" si="15"/>
        <v>42.64666666666666</v>
      </c>
      <c r="W12" s="19">
        <f t="shared" si="5"/>
        <v>64.56666666666668</v>
      </c>
      <c r="X12" s="17">
        <f t="shared" si="16"/>
        <v>65.93333333333332</v>
      </c>
      <c r="Y12" s="19">
        <f t="shared" si="6"/>
        <v>46.03333333333333</v>
      </c>
      <c r="Z12" s="17">
        <f t="shared" si="17"/>
        <v>45.626666666666665</v>
      </c>
      <c r="AA12" s="19">
        <f t="shared" si="7"/>
        <v>14.666666666666666</v>
      </c>
      <c r="AB12" s="17">
        <f t="shared" si="18"/>
        <v>12.34</v>
      </c>
      <c r="AC12" s="17">
        <f t="shared" si="19"/>
        <v>41.845</v>
      </c>
      <c r="AD12" s="17">
        <f t="shared" si="8"/>
        <v>58.03333333333333</v>
      </c>
      <c r="AE12" s="17">
        <f t="shared" si="20"/>
        <v>59.06666666666668</v>
      </c>
      <c r="AF12" s="17">
        <f t="shared" si="9"/>
        <v>26.833333333333332</v>
      </c>
      <c r="AG12" s="17">
        <f t="shared" si="21"/>
        <v>24.499999999999996</v>
      </c>
      <c r="AH12" s="17">
        <f t="shared" si="10"/>
        <v>42.35833333333333</v>
      </c>
      <c r="AI12" s="17">
        <f t="shared" si="22"/>
        <v>41.49166666666666</v>
      </c>
      <c r="AK12" s="17">
        <f t="shared" si="11"/>
        <v>37.300000000000004</v>
      </c>
      <c r="AL12" s="17">
        <f t="shared" si="13"/>
        <v>47.94999999999999</v>
      </c>
      <c r="AM12" s="17">
        <f t="shared" si="12"/>
        <v>42.516666666666666</v>
      </c>
      <c r="AN12" s="7"/>
      <c r="AO12" s="7"/>
      <c r="AP12" s="38">
        <f t="shared" si="14"/>
        <v>62.22500000000001</v>
      </c>
    </row>
    <row r="13" spans="1:42" ht="15">
      <c r="A13">
        <v>1903</v>
      </c>
      <c r="B13" s="36">
        <v>13</v>
      </c>
      <c r="C13" s="36">
        <v>14.6</v>
      </c>
      <c r="D13" s="36">
        <v>34.1</v>
      </c>
      <c r="E13" s="36">
        <v>43.5</v>
      </c>
      <c r="F13" s="36">
        <v>56.4</v>
      </c>
      <c r="G13" s="36">
        <v>60.9</v>
      </c>
      <c r="H13" s="36">
        <v>67.5</v>
      </c>
      <c r="I13" s="36">
        <v>62.3</v>
      </c>
      <c r="J13" s="36">
        <v>56.7</v>
      </c>
      <c r="K13" s="36">
        <v>47</v>
      </c>
      <c r="L13" s="36">
        <v>27.8</v>
      </c>
      <c r="M13" s="36">
        <v>10.1</v>
      </c>
      <c r="N13" s="17"/>
      <c r="O13" s="17">
        <f t="shared" si="0"/>
        <v>41.15833333333334</v>
      </c>
      <c r="P13" s="18"/>
      <c r="Q13" s="17">
        <f t="shared" si="1"/>
        <v>67.5</v>
      </c>
      <c r="R13" s="17">
        <f t="shared" si="2"/>
        <v>10.1</v>
      </c>
      <c r="S13" s="3">
        <f t="shared" si="3"/>
        <v>12</v>
      </c>
      <c r="U13" s="19">
        <f t="shared" si="4"/>
        <v>44.666666666666664</v>
      </c>
      <c r="V13" s="17">
        <f t="shared" si="15"/>
        <v>42.57333333333334</v>
      </c>
      <c r="W13" s="19">
        <f t="shared" si="5"/>
        <v>63.56666666666666</v>
      </c>
      <c r="X13" s="17">
        <f t="shared" si="16"/>
        <v>65.37333333333333</v>
      </c>
      <c r="Y13" s="19">
        <f t="shared" si="6"/>
        <v>43.833333333333336</v>
      </c>
      <c r="Z13" s="17">
        <f t="shared" si="17"/>
        <v>45.27333333333333</v>
      </c>
      <c r="AA13" s="19">
        <f t="shared" si="7"/>
        <v>6.833333333333333</v>
      </c>
      <c r="AB13" s="17">
        <f t="shared" si="18"/>
        <v>13.026666666666666</v>
      </c>
      <c r="AC13" s="17">
        <f t="shared" si="19"/>
        <v>41.405</v>
      </c>
      <c r="AD13" s="17">
        <f t="shared" si="8"/>
        <v>57.88333333333333</v>
      </c>
      <c r="AE13" s="17">
        <f t="shared" si="20"/>
        <v>58.48333333333333</v>
      </c>
      <c r="AF13" s="17">
        <f t="shared" si="9"/>
        <v>20.216666666666665</v>
      </c>
      <c r="AG13" s="17">
        <f t="shared" si="21"/>
        <v>24.436666666666664</v>
      </c>
      <c r="AH13" s="17">
        <f t="shared" si="10"/>
        <v>38.55833333333333</v>
      </c>
      <c r="AI13" s="17">
        <f t="shared" si="22"/>
        <v>41.38166666666666</v>
      </c>
      <c r="AK13" s="17">
        <f t="shared" si="11"/>
        <v>37.083333333333336</v>
      </c>
      <c r="AL13" s="17">
        <f t="shared" si="13"/>
        <v>45.23333333333334</v>
      </c>
      <c r="AM13" s="17">
        <f t="shared" si="12"/>
        <v>38.6</v>
      </c>
      <c r="AN13" s="7"/>
      <c r="AO13" s="7"/>
      <c r="AP13" s="38">
        <f t="shared" si="14"/>
        <v>61.849999999999994</v>
      </c>
    </row>
    <row r="14" spans="1:42" ht="15">
      <c r="A14">
        <v>1904</v>
      </c>
      <c r="B14" s="36">
        <v>5.7</v>
      </c>
      <c r="C14" s="36">
        <v>4.7</v>
      </c>
      <c r="D14" s="36">
        <v>26</v>
      </c>
      <c r="E14" s="36">
        <v>37.8</v>
      </c>
      <c r="F14" s="36">
        <v>54.5</v>
      </c>
      <c r="G14" s="36">
        <v>63.1</v>
      </c>
      <c r="H14" s="36">
        <v>65.7</v>
      </c>
      <c r="I14" s="36">
        <v>63.1</v>
      </c>
      <c r="J14" s="36">
        <v>57.2</v>
      </c>
      <c r="K14" s="36">
        <v>46</v>
      </c>
      <c r="L14" s="36">
        <v>35.1</v>
      </c>
      <c r="M14" s="36">
        <v>16.3</v>
      </c>
      <c r="N14" s="17"/>
      <c r="O14" s="17">
        <f t="shared" si="0"/>
        <v>39.6</v>
      </c>
      <c r="P14" s="18"/>
      <c r="Q14" s="17">
        <f t="shared" si="1"/>
        <v>65.7</v>
      </c>
      <c r="R14" s="17">
        <f t="shared" si="2"/>
        <v>4.7</v>
      </c>
      <c r="S14" s="3">
        <f t="shared" si="3"/>
        <v>12</v>
      </c>
      <c r="U14" s="19">
        <f t="shared" si="4"/>
        <v>39.43333333333333</v>
      </c>
      <c r="V14" s="17">
        <f t="shared" si="15"/>
        <v>42.07333333333334</v>
      </c>
      <c r="W14" s="19">
        <f t="shared" si="5"/>
        <v>63.96666666666667</v>
      </c>
      <c r="X14" s="17">
        <f t="shared" si="16"/>
        <v>64.81333333333333</v>
      </c>
      <c r="Y14" s="19">
        <f t="shared" si="6"/>
        <v>46.1</v>
      </c>
      <c r="Z14" s="17">
        <f t="shared" si="17"/>
        <v>45.593333333333334</v>
      </c>
      <c r="AA14" s="19">
        <f t="shared" si="7"/>
        <v>10.333333333333334</v>
      </c>
      <c r="AB14" s="17">
        <f t="shared" si="18"/>
        <v>13.133333333333335</v>
      </c>
      <c r="AC14" s="17">
        <f t="shared" si="19"/>
        <v>41.455</v>
      </c>
      <c r="AD14" s="17">
        <f t="shared" si="8"/>
        <v>56.900000000000006</v>
      </c>
      <c r="AE14" s="17">
        <f t="shared" si="20"/>
        <v>58.32666666666667</v>
      </c>
      <c r="AF14" s="17">
        <f t="shared" si="9"/>
        <v>23.88333333333333</v>
      </c>
      <c r="AG14" s="17">
        <f t="shared" si="21"/>
        <v>24.389999999999997</v>
      </c>
      <c r="AH14" s="17">
        <f t="shared" si="10"/>
        <v>41.20833333333333</v>
      </c>
      <c r="AI14" s="17">
        <f t="shared" si="22"/>
        <v>41.10166666666667</v>
      </c>
      <c r="AK14" s="17">
        <f t="shared" si="11"/>
        <v>31.966666666666665</v>
      </c>
      <c r="AL14" s="17">
        <f t="shared" si="13"/>
        <v>47.23333333333334</v>
      </c>
      <c r="AM14" s="17">
        <f t="shared" si="12"/>
        <v>40.53333333333334</v>
      </c>
      <c r="AN14" s="7"/>
      <c r="AO14" s="7"/>
      <c r="AP14" s="38">
        <f t="shared" si="14"/>
        <v>62.275000000000006</v>
      </c>
    </row>
    <row r="15" spans="1:42" ht="15">
      <c r="A15">
        <v>1905</v>
      </c>
      <c r="B15" s="36">
        <v>5.9</v>
      </c>
      <c r="C15" s="36">
        <v>8.8</v>
      </c>
      <c r="D15" s="36">
        <v>31.2</v>
      </c>
      <c r="E15" s="36">
        <v>41.8</v>
      </c>
      <c r="F15" s="36">
        <v>52.4</v>
      </c>
      <c r="G15" s="36">
        <v>62.9</v>
      </c>
      <c r="H15" s="36">
        <v>66.7</v>
      </c>
      <c r="I15" s="36">
        <v>67</v>
      </c>
      <c r="J15" s="36">
        <v>60.4</v>
      </c>
      <c r="K15" s="36">
        <v>44.3</v>
      </c>
      <c r="L15" s="36">
        <v>31.8</v>
      </c>
      <c r="M15" s="36">
        <v>21.7</v>
      </c>
      <c r="N15" s="17"/>
      <c r="O15" s="17">
        <f t="shared" si="0"/>
        <v>41.24166666666667</v>
      </c>
      <c r="P15" s="18"/>
      <c r="Q15" s="17">
        <f t="shared" si="1"/>
        <v>67</v>
      </c>
      <c r="R15" s="17">
        <f t="shared" si="2"/>
        <v>5.9</v>
      </c>
      <c r="S15" s="3">
        <f t="shared" si="3"/>
        <v>12</v>
      </c>
      <c r="U15" s="19">
        <f t="shared" si="4"/>
        <v>41.800000000000004</v>
      </c>
      <c r="V15" s="17">
        <f t="shared" si="15"/>
        <v>40.7</v>
      </c>
      <c r="W15" s="19">
        <f t="shared" si="5"/>
        <v>65.53333333333333</v>
      </c>
      <c r="X15" s="17">
        <f t="shared" si="16"/>
        <v>64.88666666666667</v>
      </c>
      <c r="Y15" s="19">
        <f t="shared" si="6"/>
        <v>45.5</v>
      </c>
      <c r="Z15" s="17">
        <f t="shared" si="17"/>
        <v>45.17333333333333</v>
      </c>
      <c r="AA15" s="19">
        <f t="shared" si="7"/>
        <v>18.366666666666664</v>
      </c>
      <c r="AB15" s="17">
        <f t="shared" si="18"/>
        <v>13.98</v>
      </c>
      <c r="AC15" s="17">
        <f t="shared" si="19"/>
        <v>41.05833333333334</v>
      </c>
      <c r="AD15" s="17">
        <f t="shared" si="8"/>
        <v>58.53333333333333</v>
      </c>
      <c r="AE15" s="17">
        <f t="shared" si="20"/>
        <v>57.81333333333333</v>
      </c>
      <c r="AF15" s="17">
        <f t="shared" si="9"/>
        <v>25.2</v>
      </c>
      <c r="AG15" s="17">
        <f t="shared" si="21"/>
        <v>24.39333333333333</v>
      </c>
      <c r="AH15" s="17">
        <f t="shared" si="10"/>
        <v>42.74166666666667</v>
      </c>
      <c r="AI15" s="17">
        <f t="shared" si="22"/>
        <v>41.305</v>
      </c>
      <c r="AK15" s="17">
        <f t="shared" si="11"/>
        <v>33.833333333333336</v>
      </c>
      <c r="AL15" s="17">
        <f t="shared" si="13"/>
        <v>48.65</v>
      </c>
      <c r="AM15" s="17">
        <f t="shared" si="12"/>
        <v>42.391666666666666</v>
      </c>
      <c r="AN15" s="7"/>
      <c r="AO15" s="7"/>
      <c r="AP15" s="38">
        <f t="shared" si="14"/>
        <v>64.25</v>
      </c>
    </row>
    <row r="16" spans="1:42" ht="15">
      <c r="A16">
        <v>1906</v>
      </c>
      <c r="B16" s="36">
        <v>18.9</v>
      </c>
      <c r="C16" s="36">
        <v>14.5</v>
      </c>
      <c r="D16" s="36">
        <v>20</v>
      </c>
      <c r="E16" s="36">
        <v>46.2</v>
      </c>
      <c r="F16" s="36">
        <v>53.6</v>
      </c>
      <c r="G16" s="36">
        <v>63.6</v>
      </c>
      <c r="H16" s="36">
        <v>67.2</v>
      </c>
      <c r="I16" s="36">
        <v>68.5</v>
      </c>
      <c r="J16" s="36">
        <v>62.6</v>
      </c>
      <c r="K16" s="36">
        <v>45.4</v>
      </c>
      <c r="L16" s="36">
        <v>31.5</v>
      </c>
      <c r="M16" s="36">
        <v>19.8</v>
      </c>
      <c r="N16" s="17"/>
      <c r="O16" s="17">
        <f t="shared" si="0"/>
        <v>42.65</v>
      </c>
      <c r="P16" s="18"/>
      <c r="Q16" s="17">
        <f t="shared" si="1"/>
        <v>68.5</v>
      </c>
      <c r="R16" s="17">
        <f t="shared" si="2"/>
        <v>14.5</v>
      </c>
      <c r="S16" s="3">
        <f t="shared" si="3"/>
        <v>12</v>
      </c>
      <c r="U16" s="19">
        <f t="shared" si="4"/>
        <v>39.93333333333334</v>
      </c>
      <c r="V16" s="17">
        <f t="shared" si="15"/>
        <v>40.28666666666667</v>
      </c>
      <c r="W16" s="19">
        <f t="shared" si="5"/>
        <v>66.43333333333334</v>
      </c>
      <c r="X16" s="17">
        <f t="shared" si="16"/>
        <v>65.31333333333333</v>
      </c>
      <c r="Y16" s="19">
        <f t="shared" si="6"/>
        <v>46.5</v>
      </c>
      <c r="Z16" s="17">
        <f t="shared" si="17"/>
        <v>46.06666666666667</v>
      </c>
      <c r="AA16" s="19">
        <f t="shared" si="7"/>
        <v>15.466666666666669</v>
      </c>
      <c r="AB16" s="17">
        <f t="shared" si="18"/>
        <v>16.086666666666666</v>
      </c>
      <c r="AC16" s="17">
        <f t="shared" si="19"/>
        <v>41.55166666666667</v>
      </c>
      <c r="AD16" s="17">
        <f t="shared" si="8"/>
        <v>60.28333333333334</v>
      </c>
      <c r="AE16" s="17">
        <f t="shared" si="20"/>
        <v>58.216666666666676</v>
      </c>
      <c r="AF16" s="17">
        <f t="shared" si="9"/>
        <v>25.816666666666666</v>
      </c>
      <c r="AG16" s="17">
        <f t="shared" si="21"/>
        <v>25.67333333333333</v>
      </c>
      <c r="AH16" s="17">
        <f t="shared" si="10"/>
        <v>40.64166666666667</v>
      </c>
      <c r="AI16" s="17">
        <f t="shared" si="22"/>
        <v>42.055</v>
      </c>
      <c r="AK16" s="17">
        <f t="shared" si="11"/>
        <v>36.13333333333333</v>
      </c>
      <c r="AL16" s="17">
        <f t="shared" si="13"/>
        <v>49.166666666666664</v>
      </c>
      <c r="AM16" s="17">
        <f t="shared" si="12"/>
        <v>41.475</v>
      </c>
      <c r="AN16" s="7"/>
      <c r="AO16" s="7"/>
      <c r="AP16" s="38">
        <f t="shared" si="14"/>
        <v>65.47500000000001</v>
      </c>
    </row>
    <row r="17" spans="1:42" ht="15">
      <c r="A17">
        <v>1907</v>
      </c>
      <c r="B17" s="36">
        <v>10.4</v>
      </c>
      <c r="C17" s="36">
        <v>16.2</v>
      </c>
      <c r="D17" s="36">
        <v>31.6</v>
      </c>
      <c r="E17" s="36">
        <v>34.7</v>
      </c>
      <c r="F17" s="36">
        <v>46.7</v>
      </c>
      <c r="G17" s="36">
        <v>63.1</v>
      </c>
      <c r="H17" s="36">
        <v>67.4</v>
      </c>
      <c r="I17" s="36">
        <v>64.3</v>
      </c>
      <c r="J17" s="36">
        <v>56.6</v>
      </c>
      <c r="K17" s="36">
        <v>44</v>
      </c>
      <c r="L17" s="36">
        <v>31.2</v>
      </c>
      <c r="M17" s="36">
        <v>21.5</v>
      </c>
      <c r="N17" s="17"/>
      <c r="O17" s="17">
        <f t="shared" si="0"/>
        <v>40.64166666666667</v>
      </c>
      <c r="P17" s="18"/>
      <c r="Q17" s="17">
        <f t="shared" si="1"/>
        <v>67.4</v>
      </c>
      <c r="R17" s="17">
        <f t="shared" si="2"/>
        <v>10.4</v>
      </c>
      <c r="S17" s="3">
        <f t="shared" si="3"/>
        <v>12</v>
      </c>
      <c r="U17" s="19">
        <f t="shared" si="4"/>
        <v>37.66666666666667</v>
      </c>
      <c r="V17" s="17">
        <f t="shared" si="15"/>
        <v>40.08666666666667</v>
      </c>
      <c r="W17" s="19">
        <f t="shared" si="5"/>
        <v>64.93333333333334</v>
      </c>
      <c r="X17" s="17">
        <f t="shared" si="16"/>
        <v>65.98</v>
      </c>
      <c r="Y17" s="19">
        <f t="shared" si="6"/>
        <v>43.93333333333333</v>
      </c>
      <c r="Z17" s="17">
        <f t="shared" si="17"/>
        <v>46.040000000000006</v>
      </c>
      <c r="AA17" s="19">
        <f t="shared" si="7"/>
        <v>18.900000000000002</v>
      </c>
      <c r="AB17" s="17">
        <f t="shared" si="18"/>
        <v>16.513333333333332</v>
      </c>
      <c r="AC17" s="17">
        <f t="shared" si="19"/>
        <v>41.99666666666667</v>
      </c>
      <c r="AD17" s="17">
        <f t="shared" si="8"/>
        <v>55.46666666666667</v>
      </c>
      <c r="AE17" s="17">
        <f t="shared" si="20"/>
        <v>58.43666666666667</v>
      </c>
      <c r="AF17" s="17">
        <f t="shared" si="9"/>
        <v>26.849999999999998</v>
      </c>
      <c r="AG17" s="17">
        <f t="shared" si="21"/>
        <v>26.189999999999998</v>
      </c>
      <c r="AH17" s="17">
        <f t="shared" si="10"/>
        <v>43.375</v>
      </c>
      <c r="AI17" s="17">
        <f t="shared" si="22"/>
        <v>42.428333333333335</v>
      </c>
      <c r="AK17" s="17">
        <f t="shared" si="11"/>
        <v>33.78333333333334</v>
      </c>
      <c r="AL17" s="17">
        <f t="shared" si="13"/>
        <v>47.5</v>
      </c>
      <c r="AM17" s="17">
        <f t="shared" si="12"/>
        <v>42.58333333333333</v>
      </c>
      <c r="AN17" s="7"/>
      <c r="AO17" s="7"/>
      <c r="AP17" s="38">
        <f t="shared" si="14"/>
        <v>62.85</v>
      </c>
    </row>
    <row r="18" spans="1:42" ht="15">
      <c r="A18">
        <v>1908</v>
      </c>
      <c r="B18" s="36">
        <v>17.1</v>
      </c>
      <c r="C18" s="36">
        <v>18.1</v>
      </c>
      <c r="D18" s="36">
        <v>29.2</v>
      </c>
      <c r="E18" s="36">
        <v>43.7</v>
      </c>
      <c r="F18" s="36">
        <v>54.9</v>
      </c>
      <c r="G18" s="36">
        <v>63</v>
      </c>
      <c r="H18" s="36">
        <v>68.7</v>
      </c>
      <c r="I18" s="36">
        <v>65.4</v>
      </c>
      <c r="J18" s="36">
        <v>63.7</v>
      </c>
      <c r="K18" s="36">
        <v>47.8</v>
      </c>
      <c r="L18" s="36">
        <v>33.4</v>
      </c>
      <c r="M18" s="36">
        <v>18.5</v>
      </c>
      <c r="N18" s="17"/>
      <c r="O18" s="17">
        <f t="shared" si="0"/>
        <v>43.625</v>
      </c>
      <c r="P18" s="18"/>
      <c r="Q18" s="17">
        <f t="shared" si="1"/>
        <v>68.7</v>
      </c>
      <c r="R18" s="17">
        <f t="shared" si="2"/>
        <v>17.1</v>
      </c>
      <c r="S18" s="3">
        <f t="shared" si="3"/>
        <v>12</v>
      </c>
      <c r="U18" s="19">
        <f t="shared" si="4"/>
        <v>42.6</v>
      </c>
      <c r="V18" s="17">
        <f t="shared" si="15"/>
        <v>40.940000000000005</v>
      </c>
      <c r="W18" s="19">
        <f t="shared" si="5"/>
        <v>65.7</v>
      </c>
      <c r="X18" s="17">
        <f t="shared" si="16"/>
        <v>66.44</v>
      </c>
      <c r="Y18" s="19">
        <f t="shared" si="6"/>
        <v>48.300000000000004</v>
      </c>
      <c r="Z18" s="17">
        <f t="shared" si="17"/>
        <v>45.80666666666667</v>
      </c>
      <c r="AA18" s="19">
        <f t="shared" si="7"/>
        <v>17.366666666666667</v>
      </c>
      <c r="AB18" s="17">
        <f t="shared" si="18"/>
        <v>16.113333333333333</v>
      </c>
      <c r="AC18" s="17">
        <f t="shared" si="19"/>
        <v>42.32166666666667</v>
      </c>
      <c r="AD18" s="17">
        <f t="shared" si="8"/>
        <v>59.900000000000006</v>
      </c>
      <c r="AE18" s="17">
        <f t="shared" si="20"/>
        <v>58.66666666666667</v>
      </c>
      <c r="AF18" s="17">
        <f t="shared" si="9"/>
        <v>26.616666666666664</v>
      </c>
      <c r="AG18" s="17">
        <f t="shared" si="21"/>
        <v>26.376666666666665</v>
      </c>
      <c r="AH18" s="17">
        <f t="shared" si="10"/>
        <v>42.30833333333333</v>
      </c>
      <c r="AI18" s="17">
        <f t="shared" si="22"/>
        <v>42.51166666666667</v>
      </c>
      <c r="AK18" s="17">
        <f t="shared" si="11"/>
        <v>37.666666666666664</v>
      </c>
      <c r="AL18" s="17">
        <f t="shared" si="13"/>
        <v>49.583333333333336</v>
      </c>
      <c r="AM18" s="17">
        <f t="shared" si="12"/>
        <v>42.583333333333336</v>
      </c>
      <c r="AN18" s="7"/>
      <c r="AO18" s="7"/>
      <c r="AP18" s="38">
        <f t="shared" si="14"/>
        <v>65.2</v>
      </c>
    </row>
    <row r="19" spans="1:42" ht="15">
      <c r="A19">
        <v>1909</v>
      </c>
      <c r="B19" s="36">
        <v>15</v>
      </c>
      <c r="C19" s="36">
        <v>18.6</v>
      </c>
      <c r="D19" s="36">
        <v>26.4</v>
      </c>
      <c r="E19" s="36">
        <v>36.5</v>
      </c>
      <c r="F19" s="36">
        <v>52.4</v>
      </c>
      <c r="G19" s="36">
        <v>64.6</v>
      </c>
      <c r="H19" s="36">
        <v>67.8</v>
      </c>
      <c r="I19" s="36">
        <v>69.5</v>
      </c>
      <c r="J19" s="36">
        <v>57.2</v>
      </c>
      <c r="K19" s="36">
        <v>43.6</v>
      </c>
      <c r="L19" s="36">
        <v>37.1</v>
      </c>
      <c r="M19" s="36">
        <v>13.2</v>
      </c>
      <c r="N19" s="17"/>
      <c r="O19" s="17">
        <f t="shared" si="0"/>
        <v>41.825</v>
      </c>
      <c r="P19" s="18"/>
      <c r="Q19" s="17">
        <f t="shared" si="1"/>
        <v>69.5</v>
      </c>
      <c r="R19" s="17">
        <f t="shared" si="2"/>
        <v>13.2</v>
      </c>
      <c r="S19" s="3">
        <f t="shared" si="3"/>
        <v>12</v>
      </c>
      <c r="U19" s="19">
        <f t="shared" si="4"/>
        <v>38.43333333333333</v>
      </c>
      <c r="V19" s="17">
        <f t="shared" si="15"/>
        <v>41.833333333333336</v>
      </c>
      <c r="W19" s="19">
        <f t="shared" si="5"/>
        <v>67.3</v>
      </c>
      <c r="X19" s="17">
        <f t="shared" si="16"/>
        <v>66.64</v>
      </c>
      <c r="Y19" s="19">
        <f t="shared" si="6"/>
        <v>45.96666666666667</v>
      </c>
      <c r="Z19" s="17">
        <f t="shared" si="17"/>
        <v>44.86</v>
      </c>
      <c r="AA19" s="19">
        <f t="shared" si="7"/>
        <v>12.466666666666667</v>
      </c>
      <c r="AB19" s="17">
        <f t="shared" si="18"/>
        <v>14.973333333333333</v>
      </c>
      <c r="AC19" s="17">
        <f t="shared" si="19"/>
        <v>42.43</v>
      </c>
      <c r="AD19" s="17">
        <f t="shared" si="8"/>
        <v>58</v>
      </c>
      <c r="AE19" s="17">
        <f t="shared" si="20"/>
        <v>58.64666666666667</v>
      </c>
      <c r="AF19" s="17">
        <f t="shared" si="9"/>
        <v>26.46666666666667</v>
      </c>
      <c r="AG19" s="17">
        <f t="shared" si="21"/>
        <v>25.130000000000003</v>
      </c>
      <c r="AH19" s="17">
        <f t="shared" si="10"/>
        <v>43.07500000000001</v>
      </c>
      <c r="AI19" s="17">
        <f t="shared" si="22"/>
        <v>42.19166666666668</v>
      </c>
      <c r="AK19" s="17">
        <f t="shared" si="11"/>
        <v>35.583333333333336</v>
      </c>
      <c r="AL19" s="17">
        <f t="shared" si="13"/>
        <v>48.06666666666666</v>
      </c>
      <c r="AM19" s="17">
        <f t="shared" si="12"/>
        <v>43.099999999999994</v>
      </c>
      <c r="AN19" s="7"/>
      <c r="AO19" s="7"/>
      <c r="AP19" s="38">
        <f t="shared" si="14"/>
        <v>64.77499999999999</v>
      </c>
    </row>
    <row r="20" spans="1:42" ht="15">
      <c r="A20">
        <v>1910</v>
      </c>
      <c r="B20" s="36">
        <v>12.8</v>
      </c>
      <c r="C20" s="36">
        <v>11.4</v>
      </c>
      <c r="D20" s="36">
        <v>40.7</v>
      </c>
      <c r="E20" s="36">
        <v>47.1</v>
      </c>
      <c r="F20" s="36">
        <v>50.4</v>
      </c>
      <c r="G20" s="36">
        <v>66.4</v>
      </c>
      <c r="H20" s="36">
        <v>70.5</v>
      </c>
      <c r="I20" s="36">
        <v>66.6</v>
      </c>
      <c r="J20" s="36">
        <v>57.1</v>
      </c>
      <c r="K20" s="36">
        <v>49.7</v>
      </c>
      <c r="L20" s="36">
        <v>26.2</v>
      </c>
      <c r="M20" s="36">
        <v>15.5</v>
      </c>
      <c r="N20" s="17"/>
      <c r="O20" s="17">
        <f t="shared" si="0"/>
        <v>42.86666666666667</v>
      </c>
      <c r="P20" s="18"/>
      <c r="Q20" s="17">
        <f t="shared" si="1"/>
        <v>70.5</v>
      </c>
      <c r="R20" s="17">
        <f t="shared" si="2"/>
        <v>11.4</v>
      </c>
      <c r="S20" s="3">
        <f t="shared" si="3"/>
        <v>12</v>
      </c>
      <c r="U20" s="19">
        <f t="shared" si="4"/>
        <v>46.06666666666667</v>
      </c>
      <c r="V20" s="17">
        <f t="shared" si="15"/>
        <v>42.29333333333334</v>
      </c>
      <c r="W20" s="19">
        <f t="shared" si="5"/>
        <v>67.83333333333333</v>
      </c>
      <c r="X20" s="17">
        <f t="shared" si="16"/>
        <v>66.50666666666666</v>
      </c>
      <c r="Y20" s="19">
        <f t="shared" si="6"/>
        <v>44.333333333333336</v>
      </c>
      <c r="Z20" s="17">
        <f t="shared" si="17"/>
        <v>45.38</v>
      </c>
      <c r="AA20" s="19">
        <f t="shared" si="7"/>
        <v>16.366666666666667</v>
      </c>
      <c r="AB20" s="17">
        <f t="shared" si="18"/>
        <v>14.286666666666667</v>
      </c>
      <c r="AC20" s="17">
        <f t="shared" si="19"/>
        <v>42.30333333333333</v>
      </c>
      <c r="AD20" s="17">
        <f t="shared" si="8"/>
        <v>59.68333333333334</v>
      </c>
      <c r="AE20" s="17">
        <f t="shared" si="20"/>
        <v>59.25333333333333</v>
      </c>
      <c r="AF20" s="17">
        <f t="shared" si="9"/>
        <v>26.133333333333336</v>
      </c>
      <c r="AG20" s="17">
        <f t="shared" si="21"/>
        <v>24.790000000000003</v>
      </c>
      <c r="AH20" s="17">
        <f t="shared" si="10"/>
        <v>43.15833333333333</v>
      </c>
      <c r="AI20" s="17">
        <f t="shared" si="22"/>
        <v>41.991666666666674</v>
      </c>
      <c r="AK20" s="17">
        <f t="shared" si="11"/>
        <v>38.13333333333333</v>
      </c>
      <c r="AL20" s="17">
        <f t="shared" si="13"/>
        <v>47.599999999999994</v>
      </c>
      <c r="AM20" s="17">
        <f t="shared" si="12"/>
        <v>43.45833333333333</v>
      </c>
      <c r="AN20" s="7"/>
      <c r="AO20" s="7"/>
      <c r="AP20" s="38">
        <f t="shared" si="14"/>
        <v>65.15</v>
      </c>
    </row>
    <row r="21" spans="1:42" ht="15">
      <c r="A21">
        <v>1911</v>
      </c>
      <c r="B21" s="36">
        <v>12.3</v>
      </c>
      <c r="C21" s="36">
        <v>21.3</v>
      </c>
      <c r="D21" s="36">
        <v>31.8</v>
      </c>
      <c r="E21" s="36">
        <v>41.7</v>
      </c>
      <c r="F21" s="36">
        <v>59.7</v>
      </c>
      <c r="G21" s="36">
        <v>69.1</v>
      </c>
      <c r="H21" s="36">
        <v>68.7</v>
      </c>
      <c r="I21" s="36">
        <v>64.5</v>
      </c>
      <c r="J21" s="36">
        <v>57.4</v>
      </c>
      <c r="K21" s="36">
        <v>43.8</v>
      </c>
      <c r="L21" s="36">
        <v>24.1</v>
      </c>
      <c r="M21" s="36">
        <v>23.9</v>
      </c>
      <c r="N21" s="17"/>
      <c r="O21" s="17">
        <f t="shared" si="0"/>
        <v>43.19166666666667</v>
      </c>
      <c r="P21" s="18"/>
      <c r="Q21" s="17">
        <f t="shared" si="1"/>
        <v>69.1</v>
      </c>
      <c r="R21" s="17">
        <f t="shared" si="2"/>
        <v>12.3</v>
      </c>
      <c r="S21" s="3">
        <f t="shared" si="3"/>
        <v>12</v>
      </c>
      <c r="U21" s="19">
        <f t="shared" si="4"/>
        <v>44.4</v>
      </c>
      <c r="V21" s="17">
        <f t="shared" si="15"/>
        <v>41.873333333333335</v>
      </c>
      <c r="W21" s="19">
        <f t="shared" si="5"/>
        <v>67.43333333333334</v>
      </c>
      <c r="X21" s="17">
        <f t="shared" si="16"/>
        <v>66.80666666666666</v>
      </c>
      <c r="Y21" s="19">
        <f t="shared" si="6"/>
        <v>41.76666666666666</v>
      </c>
      <c r="Z21" s="17">
        <f t="shared" si="17"/>
        <v>45.026666666666664</v>
      </c>
      <c r="AA21" s="19">
        <f t="shared" si="7"/>
        <v>9.766666666666666</v>
      </c>
      <c r="AB21" s="17">
        <f t="shared" si="18"/>
        <v>14.48</v>
      </c>
      <c r="AC21" s="17">
        <f t="shared" si="19"/>
        <v>42.14999999999999</v>
      </c>
      <c r="AD21" s="17">
        <f t="shared" si="8"/>
        <v>60.18333333333333</v>
      </c>
      <c r="AE21" s="17">
        <f t="shared" si="20"/>
        <v>59.19333333333334</v>
      </c>
      <c r="AF21" s="17">
        <f t="shared" si="9"/>
        <v>19.583333333333336</v>
      </c>
      <c r="AG21" s="17">
        <f t="shared" si="21"/>
        <v>24.90666666666667</v>
      </c>
      <c r="AH21" s="17">
        <f t="shared" si="10"/>
        <v>39.04166666666667</v>
      </c>
      <c r="AI21" s="17">
        <f t="shared" si="22"/>
        <v>42.18500000000001</v>
      </c>
      <c r="AK21" s="17">
        <f t="shared" si="11"/>
        <v>39.31666666666667</v>
      </c>
      <c r="AL21" s="17">
        <f t="shared" si="13"/>
        <v>47.06666666666666</v>
      </c>
      <c r="AM21" s="17">
        <f t="shared" si="12"/>
        <v>39.141666666666666</v>
      </c>
      <c r="AN21" s="7"/>
      <c r="AO21" s="7"/>
      <c r="AP21" s="38">
        <f t="shared" si="14"/>
        <v>64.925</v>
      </c>
    </row>
    <row r="22" spans="1:42" ht="15">
      <c r="A22">
        <v>1912</v>
      </c>
      <c r="B22" s="36">
        <v>-5.1</v>
      </c>
      <c r="C22" s="36">
        <v>10.5</v>
      </c>
      <c r="D22" s="36">
        <v>20.3</v>
      </c>
      <c r="E22" s="36">
        <v>44.4</v>
      </c>
      <c r="F22" s="36">
        <v>55.2</v>
      </c>
      <c r="G22" s="36">
        <v>62</v>
      </c>
      <c r="H22" s="36">
        <v>68.1</v>
      </c>
      <c r="I22" s="36">
        <v>62.7</v>
      </c>
      <c r="J22" s="36">
        <v>58.6</v>
      </c>
      <c r="K22" s="36">
        <v>47.6</v>
      </c>
      <c r="L22" s="36">
        <v>33.4</v>
      </c>
      <c r="M22" s="36">
        <v>22.4</v>
      </c>
      <c r="N22" s="17"/>
      <c r="O22" s="17">
        <f t="shared" si="0"/>
        <v>40.00833333333333</v>
      </c>
      <c r="P22" s="18"/>
      <c r="Q22" s="17">
        <f t="shared" si="1"/>
        <v>68.1</v>
      </c>
      <c r="R22" s="17">
        <f t="shared" si="2"/>
        <v>-5.1</v>
      </c>
      <c r="S22" s="3">
        <f t="shared" si="3"/>
        <v>12</v>
      </c>
      <c r="U22" s="19">
        <f t="shared" si="4"/>
        <v>39.96666666666667</v>
      </c>
      <c r="V22" s="17">
        <f t="shared" si="15"/>
        <v>42.513333333333335</v>
      </c>
      <c r="W22" s="19">
        <f t="shared" si="5"/>
        <v>64.26666666666667</v>
      </c>
      <c r="X22" s="17">
        <f t="shared" si="16"/>
        <v>66.64666666666666</v>
      </c>
      <c r="Y22" s="19">
        <f t="shared" si="6"/>
        <v>46.53333333333333</v>
      </c>
      <c r="Z22" s="17">
        <f t="shared" si="17"/>
        <v>45.339999999999996</v>
      </c>
      <c r="AA22" s="19">
        <f t="shared" si="7"/>
        <v>15.466666666666667</v>
      </c>
      <c r="AB22" s="17">
        <f t="shared" si="18"/>
        <v>15.093333333333334</v>
      </c>
      <c r="AC22" s="17">
        <f t="shared" si="19"/>
        <v>42.225</v>
      </c>
      <c r="AD22" s="17">
        <f t="shared" si="8"/>
        <v>58.5</v>
      </c>
      <c r="AE22" s="17">
        <f t="shared" si="20"/>
        <v>59.46333333333333</v>
      </c>
      <c r="AF22" s="17">
        <f t="shared" si="9"/>
        <v>25.150000000000002</v>
      </c>
      <c r="AG22" s="17">
        <f t="shared" si="21"/>
        <v>24.853333333333335</v>
      </c>
      <c r="AH22" s="17">
        <f t="shared" si="10"/>
        <v>42.375</v>
      </c>
      <c r="AI22" s="17">
        <f t="shared" si="22"/>
        <v>41.92333333333333</v>
      </c>
      <c r="AK22" s="17">
        <f t="shared" si="11"/>
        <v>31.21666666666667</v>
      </c>
      <c r="AL22" s="17">
        <f t="shared" si="13"/>
        <v>48.79999999999999</v>
      </c>
      <c r="AM22" s="17">
        <f t="shared" si="12"/>
        <v>42.06666666666666</v>
      </c>
      <c r="AN22" s="7"/>
      <c r="AO22" s="7"/>
      <c r="AP22" s="38">
        <f t="shared" si="14"/>
        <v>62.85</v>
      </c>
    </row>
    <row r="23" spans="1:42" ht="15">
      <c r="A23">
        <v>1913</v>
      </c>
      <c r="B23" s="36">
        <v>13.6</v>
      </c>
      <c r="C23" s="36">
        <v>10.4</v>
      </c>
      <c r="D23" s="36">
        <v>23.5</v>
      </c>
      <c r="E23" s="36">
        <v>45</v>
      </c>
      <c r="F23" s="36">
        <v>53</v>
      </c>
      <c r="G23" s="36">
        <v>66.5</v>
      </c>
      <c r="H23" s="36">
        <v>67.6</v>
      </c>
      <c r="I23" s="36">
        <v>67.5</v>
      </c>
      <c r="J23" s="36">
        <v>58</v>
      </c>
      <c r="K23" s="36">
        <v>44.7</v>
      </c>
      <c r="L23" s="36">
        <v>36.9</v>
      </c>
      <c r="M23" s="36">
        <v>27.6</v>
      </c>
      <c r="N23" s="17"/>
      <c r="O23" s="17">
        <f t="shared" si="0"/>
        <v>42.85833333333333</v>
      </c>
      <c r="P23" s="18"/>
      <c r="Q23" s="17">
        <f t="shared" si="1"/>
        <v>67.6</v>
      </c>
      <c r="R23" s="17">
        <f t="shared" si="2"/>
        <v>10.4</v>
      </c>
      <c r="S23" s="3">
        <f t="shared" si="3"/>
        <v>12</v>
      </c>
      <c r="U23" s="19">
        <f t="shared" si="4"/>
        <v>40.5</v>
      </c>
      <c r="V23" s="17">
        <f t="shared" si="15"/>
        <v>41.8</v>
      </c>
      <c r="W23" s="19">
        <f t="shared" si="5"/>
        <v>67.2</v>
      </c>
      <c r="X23" s="17">
        <f t="shared" si="16"/>
        <v>65.38</v>
      </c>
      <c r="Y23" s="19">
        <f t="shared" si="6"/>
        <v>46.53333333333333</v>
      </c>
      <c r="Z23" s="17">
        <f t="shared" si="17"/>
        <v>45.73333333333333</v>
      </c>
      <c r="AA23" s="19">
        <f t="shared" si="7"/>
        <v>18.333333333333332</v>
      </c>
      <c r="AB23" s="17">
        <f t="shared" si="18"/>
        <v>14.73333333333333</v>
      </c>
      <c r="AC23" s="17">
        <f t="shared" si="19"/>
        <v>42.06666666666666</v>
      </c>
      <c r="AD23" s="17">
        <f t="shared" si="8"/>
        <v>59.6</v>
      </c>
      <c r="AE23" s="17">
        <f t="shared" si="20"/>
        <v>58.993333333333325</v>
      </c>
      <c r="AF23" s="17">
        <f t="shared" si="9"/>
        <v>27.2</v>
      </c>
      <c r="AG23" s="17">
        <f t="shared" si="21"/>
        <v>24.553333333333335</v>
      </c>
      <c r="AH23" s="17">
        <f t="shared" si="10"/>
        <v>43.275</v>
      </c>
      <c r="AI23" s="17">
        <f t="shared" si="22"/>
        <v>41.64833333333333</v>
      </c>
      <c r="AK23" s="17">
        <f t="shared" si="11"/>
        <v>35.333333333333336</v>
      </c>
      <c r="AL23" s="17">
        <f t="shared" si="13"/>
        <v>50.38333333333333</v>
      </c>
      <c r="AM23" s="17">
        <f t="shared" si="12"/>
        <v>43.141666666666666</v>
      </c>
      <c r="AN23" s="7"/>
      <c r="AO23" s="7"/>
      <c r="AP23" s="38">
        <f t="shared" si="14"/>
        <v>64.9</v>
      </c>
    </row>
    <row r="24" spans="1:42" ht="15">
      <c r="A24">
        <v>1914</v>
      </c>
      <c r="B24" s="36">
        <v>20.4</v>
      </c>
      <c r="C24" s="36">
        <v>7</v>
      </c>
      <c r="D24" s="36">
        <v>26.6</v>
      </c>
      <c r="E24" s="36">
        <v>41.2</v>
      </c>
      <c r="F24" s="36">
        <v>57.1</v>
      </c>
      <c r="G24" s="36">
        <v>63.1</v>
      </c>
      <c r="H24" s="36">
        <v>70.7</v>
      </c>
      <c r="I24" s="36">
        <v>65.7</v>
      </c>
      <c r="J24" s="36">
        <v>58.3</v>
      </c>
      <c r="K24" s="36">
        <v>51.8</v>
      </c>
      <c r="L24" s="36">
        <v>32.5</v>
      </c>
      <c r="M24" s="36">
        <v>12</v>
      </c>
      <c r="N24" s="17"/>
      <c r="O24" s="17">
        <f t="shared" si="0"/>
        <v>42.2</v>
      </c>
      <c r="P24" s="18"/>
      <c r="Q24" s="17">
        <f t="shared" si="1"/>
        <v>70.7</v>
      </c>
      <c r="R24" s="17">
        <f t="shared" si="2"/>
        <v>7</v>
      </c>
      <c r="S24" s="3">
        <f t="shared" si="3"/>
        <v>12</v>
      </c>
      <c r="U24" s="19">
        <f t="shared" si="4"/>
        <v>41.63333333333333</v>
      </c>
      <c r="V24" s="17">
        <f t="shared" si="15"/>
        <v>40.82666666666667</v>
      </c>
      <c r="W24" s="19">
        <f t="shared" si="5"/>
        <v>66.5</v>
      </c>
      <c r="X24" s="17">
        <f t="shared" si="16"/>
        <v>65.39333333333335</v>
      </c>
      <c r="Y24" s="19">
        <f t="shared" si="6"/>
        <v>47.53333333333333</v>
      </c>
      <c r="Z24" s="17">
        <f t="shared" si="17"/>
        <v>46.16</v>
      </c>
      <c r="AA24" s="19">
        <f t="shared" si="7"/>
        <v>15.533333333333333</v>
      </c>
      <c r="AB24" s="17">
        <f t="shared" si="18"/>
        <v>14.386666666666667</v>
      </c>
      <c r="AC24" s="17">
        <f t="shared" si="19"/>
        <v>41.58</v>
      </c>
      <c r="AD24" s="17">
        <f t="shared" si="8"/>
        <v>59.35</v>
      </c>
      <c r="AE24" s="17">
        <f t="shared" si="20"/>
        <v>58.74333333333334</v>
      </c>
      <c r="AF24" s="17">
        <f t="shared" si="9"/>
        <v>26.200000000000003</v>
      </c>
      <c r="AG24" s="17">
        <f t="shared" si="21"/>
        <v>24.83666666666667</v>
      </c>
      <c r="AH24" s="17">
        <f t="shared" si="10"/>
        <v>41.76666666666667</v>
      </c>
      <c r="AI24" s="17">
        <f t="shared" si="22"/>
        <v>41.553333333333335</v>
      </c>
      <c r="AK24" s="17">
        <f t="shared" si="11"/>
        <v>35.9</v>
      </c>
      <c r="AL24" s="17">
        <f t="shared" si="13"/>
        <v>48.5</v>
      </c>
      <c r="AM24" s="17">
        <f t="shared" si="12"/>
        <v>42.68333333333334</v>
      </c>
      <c r="AN24" s="7"/>
      <c r="AO24" s="7"/>
      <c r="AP24" s="38">
        <f t="shared" si="14"/>
        <v>64.45</v>
      </c>
    </row>
    <row r="25" spans="1:42" ht="15">
      <c r="A25">
        <v>1915</v>
      </c>
      <c r="B25" s="36">
        <v>10.8</v>
      </c>
      <c r="C25" s="36">
        <v>23.8</v>
      </c>
      <c r="D25" s="36">
        <v>26.3</v>
      </c>
      <c r="E25" s="36">
        <v>51.4</v>
      </c>
      <c r="F25" s="36">
        <v>49.8</v>
      </c>
      <c r="G25" s="36">
        <v>59.1</v>
      </c>
      <c r="H25" s="36">
        <v>64.4</v>
      </c>
      <c r="I25" s="36">
        <v>61</v>
      </c>
      <c r="J25" s="36">
        <v>58.3</v>
      </c>
      <c r="K25" s="36">
        <v>47.4</v>
      </c>
      <c r="L25" s="36">
        <v>33.2</v>
      </c>
      <c r="M25" s="36">
        <v>19.4</v>
      </c>
      <c r="N25" s="17"/>
      <c r="O25" s="17">
        <f t="shared" si="0"/>
        <v>42.074999999999996</v>
      </c>
      <c r="P25" s="18"/>
      <c r="Q25" s="17">
        <f t="shared" si="1"/>
        <v>64.4</v>
      </c>
      <c r="R25" s="17">
        <f t="shared" si="2"/>
        <v>10.8</v>
      </c>
      <c r="S25" s="3">
        <f t="shared" si="3"/>
        <v>12</v>
      </c>
      <c r="U25" s="19">
        <f t="shared" si="4"/>
        <v>42.5</v>
      </c>
      <c r="V25" s="17">
        <f t="shared" si="15"/>
        <v>40.50666666666667</v>
      </c>
      <c r="W25" s="19">
        <f t="shared" si="5"/>
        <v>61.5</v>
      </c>
      <c r="X25" s="17">
        <f t="shared" si="16"/>
        <v>65.33333333333333</v>
      </c>
      <c r="Y25" s="19">
        <f t="shared" si="6"/>
        <v>46.29999999999999</v>
      </c>
      <c r="Z25" s="17">
        <f t="shared" si="17"/>
        <v>45.31333333333333</v>
      </c>
      <c r="AA25" s="19">
        <f t="shared" si="7"/>
        <v>14.566666666666668</v>
      </c>
      <c r="AB25" s="17">
        <f t="shared" si="18"/>
        <v>12.986666666666668</v>
      </c>
      <c r="AC25" s="17">
        <f t="shared" si="19"/>
        <v>41.17333333333333</v>
      </c>
      <c r="AD25" s="17">
        <f t="shared" si="8"/>
        <v>57.333333333333336</v>
      </c>
      <c r="AE25" s="17">
        <f t="shared" si="20"/>
        <v>58.27</v>
      </c>
      <c r="AF25" s="17">
        <f t="shared" si="9"/>
        <v>24.633333333333336</v>
      </c>
      <c r="AG25" s="17">
        <f t="shared" si="21"/>
        <v>24.153333333333336</v>
      </c>
      <c r="AH25" s="17">
        <f t="shared" si="10"/>
        <v>41.78333333333334</v>
      </c>
      <c r="AI25" s="17">
        <f t="shared" si="22"/>
        <v>41.035000000000004</v>
      </c>
      <c r="AK25" s="17">
        <f t="shared" si="11"/>
        <v>36.86666666666667</v>
      </c>
      <c r="AL25" s="17">
        <f t="shared" si="13"/>
        <v>47.28333333333333</v>
      </c>
      <c r="AM25" s="17">
        <f t="shared" si="12"/>
        <v>40.474999999999994</v>
      </c>
      <c r="AN25" s="7"/>
      <c r="AO25" s="7"/>
      <c r="AP25" s="38">
        <f t="shared" si="14"/>
        <v>60.7</v>
      </c>
    </row>
    <row r="26" spans="1:42" ht="15">
      <c r="A26">
        <v>1916</v>
      </c>
      <c r="B26" s="36">
        <v>13.1</v>
      </c>
      <c r="C26" s="36">
        <v>11.2</v>
      </c>
      <c r="D26" s="36">
        <v>23.5</v>
      </c>
      <c r="E26" s="36">
        <v>41.8</v>
      </c>
      <c r="F26" s="36">
        <v>53.3</v>
      </c>
      <c r="G26" s="36">
        <v>59.1</v>
      </c>
      <c r="H26" s="36">
        <v>74.9</v>
      </c>
      <c r="I26" s="36">
        <v>68.5</v>
      </c>
      <c r="J26" s="36">
        <v>56</v>
      </c>
      <c r="K26" s="36">
        <v>45.5</v>
      </c>
      <c r="L26" s="36">
        <v>30.2</v>
      </c>
      <c r="M26" s="36">
        <v>12</v>
      </c>
      <c r="N26" s="17"/>
      <c r="O26" s="17">
        <f t="shared" si="0"/>
        <v>40.75833333333333</v>
      </c>
      <c r="P26" s="18"/>
      <c r="Q26" s="17">
        <f t="shared" si="1"/>
        <v>74.9</v>
      </c>
      <c r="R26" s="17">
        <f t="shared" si="2"/>
        <v>11.2</v>
      </c>
      <c r="S26" s="3">
        <f t="shared" si="3"/>
        <v>12</v>
      </c>
      <c r="U26" s="19">
        <f t="shared" si="4"/>
        <v>39.53333333333333</v>
      </c>
      <c r="V26" s="17">
        <f t="shared" si="15"/>
        <v>41.153333333333336</v>
      </c>
      <c r="W26" s="19">
        <f t="shared" si="5"/>
        <v>67.5</v>
      </c>
      <c r="X26" s="17">
        <f t="shared" si="16"/>
        <v>65.1</v>
      </c>
      <c r="Y26" s="19">
        <f t="shared" si="6"/>
        <v>43.9</v>
      </c>
      <c r="Z26" s="17">
        <f t="shared" si="17"/>
        <v>45.019999999999996</v>
      </c>
      <c r="AA26" s="19">
        <f t="shared" si="7"/>
        <v>8.033333333333333</v>
      </c>
      <c r="AB26" s="17">
        <f t="shared" si="18"/>
        <v>13.6</v>
      </c>
      <c r="AC26" s="17">
        <f t="shared" si="19"/>
        <v>41.04</v>
      </c>
      <c r="AD26" s="17">
        <f t="shared" si="8"/>
        <v>58.93333333333334</v>
      </c>
      <c r="AE26" s="17">
        <f t="shared" si="20"/>
        <v>57.91666666666667</v>
      </c>
      <c r="AF26" s="17">
        <f t="shared" si="9"/>
        <v>21</v>
      </c>
      <c r="AG26" s="17">
        <f t="shared" si="21"/>
        <v>24.613333333333337</v>
      </c>
      <c r="AH26" s="17">
        <f t="shared" si="10"/>
        <v>38.56666666666667</v>
      </c>
      <c r="AI26" s="17">
        <f t="shared" si="22"/>
        <v>41.34666666666667</v>
      </c>
      <c r="AK26" s="17">
        <f t="shared" si="11"/>
        <v>33.666666666666664</v>
      </c>
      <c r="AL26" s="17">
        <f t="shared" si="13"/>
        <v>47.85</v>
      </c>
      <c r="AM26" s="17">
        <f t="shared" si="12"/>
        <v>39.49166666666667</v>
      </c>
      <c r="AN26" s="7"/>
      <c r="AO26" s="7"/>
      <c r="AP26" s="38">
        <f t="shared" si="14"/>
        <v>64.625</v>
      </c>
    </row>
    <row r="27" spans="1:42" ht="15">
      <c r="A27">
        <v>1917</v>
      </c>
      <c r="B27" s="36">
        <v>7.3</v>
      </c>
      <c r="C27" s="36">
        <v>4.8</v>
      </c>
      <c r="D27" s="36">
        <v>26.2</v>
      </c>
      <c r="E27" s="36">
        <v>39.3</v>
      </c>
      <c r="F27" s="36">
        <v>49.6</v>
      </c>
      <c r="G27" s="36">
        <v>59.6</v>
      </c>
      <c r="H27" s="36">
        <v>69.1</v>
      </c>
      <c r="I27" s="36">
        <v>63.2</v>
      </c>
      <c r="J27" s="36">
        <v>56</v>
      </c>
      <c r="K27" s="36">
        <v>36.5</v>
      </c>
      <c r="L27" s="36">
        <v>34.4</v>
      </c>
      <c r="M27" s="36">
        <v>9.7</v>
      </c>
      <c r="N27" s="17"/>
      <c r="O27" s="17">
        <f t="shared" si="0"/>
        <v>37.974999999999994</v>
      </c>
      <c r="P27" s="18"/>
      <c r="Q27" s="17">
        <f t="shared" si="1"/>
        <v>69.1</v>
      </c>
      <c r="R27" s="17">
        <f t="shared" si="2"/>
        <v>4.8</v>
      </c>
      <c r="S27" s="3">
        <f t="shared" si="3"/>
        <v>12</v>
      </c>
      <c r="U27" s="19">
        <f t="shared" si="4"/>
        <v>38.36666666666667</v>
      </c>
      <c r="V27" s="17">
        <f t="shared" si="15"/>
        <v>41.20666666666667</v>
      </c>
      <c r="W27" s="19">
        <f t="shared" si="5"/>
        <v>63.96666666666666</v>
      </c>
      <c r="X27" s="17">
        <f t="shared" si="16"/>
        <v>65.44</v>
      </c>
      <c r="Y27" s="19">
        <f t="shared" si="6"/>
        <v>42.300000000000004</v>
      </c>
      <c r="Z27" s="17">
        <f t="shared" si="17"/>
        <v>44.32666666666667</v>
      </c>
      <c r="AA27" s="19">
        <f t="shared" si="7"/>
        <v>8.466666666666667</v>
      </c>
      <c r="AB27" s="17">
        <f t="shared" si="18"/>
        <v>12.286666666666667</v>
      </c>
      <c r="AC27" s="17">
        <f t="shared" si="19"/>
        <v>41.07666666666667</v>
      </c>
      <c r="AD27" s="17">
        <f t="shared" si="8"/>
        <v>56.13333333333333</v>
      </c>
      <c r="AE27" s="17">
        <f t="shared" si="20"/>
        <v>58.080000000000005</v>
      </c>
      <c r="AF27" s="17">
        <f t="shared" si="9"/>
        <v>21.733333333333334</v>
      </c>
      <c r="AG27" s="17">
        <f t="shared" si="21"/>
        <v>23.636666666666667</v>
      </c>
      <c r="AH27" s="17">
        <f t="shared" si="10"/>
        <v>39.78333333333334</v>
      </c>
      <c r="AI27" s="17">
        <f t="shared" si="22"/>
        <v>40.92166666666667</v>
      </c>
      <c r="AK27" s="17">
        <f t="shared" si="11"/>
        <v>31.13333333333333</v>
      </c>
      <c r="AL27" s="17">
        <f t="shared" si="13"/>
        <v>44.81666666666666</v>
      </c>
      <c r="AM27" s="17">
        <f t="shared" si="12"/>
        <v>39.91666666666667</v>
      </c>
      <c r="AN27" s="7"/>
      <c r="AO27" s="7"/>
      <c r="AP27" s="38">
        <f t="shared" si="14"/>
        <v>61.974999999999994</v>
      </c>
    </row>
    <row r="28" spans="1:42" ht="15">
      <c r="A28">
        <v>1918</v>
      </c>
      <c r="B28" s="36">
        <v>1.8</v>
      </c>
      <c r="C28" s="36">
        <v>13.9</v>
      </c>
      <c r="D28" s="36">
        <v>34.1</v>
      </c>
      <c r="E28" s="36">
        <v>39.7</v>
      </c>
      <c r="F28" s="36">
        <v>57.4</v>
      </c>
      <c r="G28" s="36">
        <v>63.2</v>
      </c>
      <c r="H28" s="36">
        <v>66.9</v>
      </c>
      <c r="I28" s="36">
        <v>68</v>
      </c>
      <c r="J28" s="36">
        <v>51.8</v>
      </c>
      <c r="K28" s="36">
        <v>48.1</v>
      </c>
      <c r="L28" s="36">
        <v>35.3</v>
      </c>
      <c r="M28" s="36">
        <v>26.1</v>
      </c>
      <c r="N28" s="17"/>
      <c r="O28" s="17">
        <f t="shared" si="0"/>
        <v>42.19166666666667</v>
      </c>
      <c r="P28" s="18"/>
      <c r="Q28" s="17">
        <f t="shared" si="1"/>
        <v>68</v>
      </c>
      <c r="R28" s="17">
        <f t="shared" si="2"/>
        <v>1.8</v>
      </c>
      <c r="S28" s="3">
        <f t="shared" si="3"/>
        <v>12</v>
      </c>
      <c r="U28" s="19">
        <f t="shared" si="4"/>
        <v>43.73333333333334</v>
      </c>
      <c r="V28" s="17">
        <f t="shared" si="15"/>
        <v>40.660000000000004</v>
      </c>
      <c r="W28" s="19">
        <f t="shared" si="5"/>
        <v>66.03333333333335</v>
      </c>
      <c r="X28" s="17">
        <f t="shared" si="16"/>
        <v>66.21333333333334</v>
      </c>
      <c r="Y28" s="19">
        <f t="shared" si="6"/>
        <v>45.06666666666666</v>
      </c>
      <c r="Z28" s="17">
        <f t="shared" si="17"/>
        <v>44.713333333333324</v>
      </c>
      <c r="AA28" s="19">
        <f t="shared" si="7"/>
        <v>21.400000000000002</v>
      </c>
      <c r="AB28" s="17">
        <f t="shared" si="18"/>
        <v>13.626666666666669</v>
      </c>
      <c r="AC28" s="17">
        <f t="shared" si="19"/>
        <v>41.01</v>
      </c>
      <c r="AD28" s="17">
        <f t="shared" si="8"/>
        <v>57.83333333333334</v>
      </c>
      <c r="AE28" s="17">
        <f t="shared" si="20"/>
        <v>58.20666666666666</v>
      </c>
      <c r="AF28" s="17">
        <f t="shared" si="9"/>
        <v>29.500000000000004</v>
      </c>
      <c r="AG28" s="17">
        <f t="shared" si="21"/>
        <v>24.703333333333333</v>
      </c>
      <c r="AH28" s="17">
        <f t="shared" si="10"/>
        <v>44.833333333333336</v>
      </c>
      <c r="AI28" s="17">
        <f t="shared" si="22"/>
        <v>41.87166666666666</v>
      </c>
      <c r="AK28" s="17">
        <f t="shared" si="11"/>
        <v>35.01666666666667</v>
      </c>
      <c r="AL28" s="17">
        <f t="shared" si="13"/>
        <v>49.36666666666667</v>
      </c>
      <c r="AM28" s="17">
        <f t="shared" si="12"/>
        <v>44.05833333333334</v>
      </c>
      <c r="AN28" s="7"/>
      <c r="AO28" s="7"/>
      <c r="AP28" s="38">
        <f t="shared" si="14"/>
        <v>62.47500000000001</v>
      </c>
    </row>
    <row r="29" spans="1:42" ht="15">
      <c r="A29">
        <v>1919</v>
      </c>
      <c r="B29" s="36">
        <v>19.8</v>
      </c>
      <c r="C29" s="36">
        <v>18.3</v>
      </c>
      <c r="D29" s="36">
        <v>29.4</v>
      </c>
      <c r="E29" s="36">
        <v>42.9</v>
      </c>
      <c r="F29" s="36">
        <v>53.4</v>
      </c>
      <c r="G29" s="36">
        <v>68.7</v>
      </c>
      <c r="H29" s="36">
        <v>70.8</v>
      </c>
      <c r="I29" s="36">
        <v>65.1</v>
      </c>
      <c r="J29" s="36">
        <v>60.1</v>
      </c>
      <c r="K29" s="36">
        <v>44.6</v>
      </c>
      <c r="L29" s="36">
        <v>27.5</v>
      </c>
      <c r="M29" s="36">
        <v>8</v>
      </c>
      <c r="N29" s="17"/>
      <c r="O29" s="17">
        <f t="shared" si="0"/>
        <v>42.38333333333333</v>
      </c>
      <c r="P29" s="18"/>
      <c r="Q29" s="17">
        <f t="shared" si="1"/>
        <v>70.8</v>
      </c>
      <c r="R29" s="17">
        <f t="shared" si="2"/>
        <v>8</v>
      </c>
      <c r="S29" s="3">
        <f t="shared" si="3"/>
        <v>12</v>
      </c>
      <c r="U29" s="19">
        <f t="shared" si="4"/>
        <v>41.9</v>
      </c>
      <c r="V29" s="17">
        <f t="shared" si="15"/>
        <v>41.959999999999994</v>
      </c>
      <c r="W29" s="19">
        <f t="shared" si="5"/>
        <v>68.2</v>
      </c>
      <c r="X29" s="17">
        <f t="shared" si="16"/>
        <v>66.8</v>
      </c>
      <c r="Y29" s="19">
        <f t="shared" si="6"/>
        <v>44.06666666666666</v>
      </c>
      <c r="Z29" s="17">
        <f t="shared" si="17"/>
        <v>45.019999999999996</v>
      </c>
      <c r="AA29" s="19">
        <f t="shared" si="7"/>
        <v>8.966666666666667</v>
      </c>
      <c r="AB29" s="17">
        <f t="shared" si="18"/>
        <v>14.886666666666667</v>
      </c>
      <c r="AC29" s="17">
        <f t="shared" si="19"/>
        <v>41.968333333333334</v>
      </c>
      <c r="AD29" s="17">
        <f t="shared" si="8"/>
        <v>60.166666666666664</v>
      </c>
      <c r="AE29" s="17">
        <f t="shared" si="20"/>
        <v>59.04</v>
      </c>
      <c r="AF29" s="17">
        <f t="shared" si="9"/>
        <v>21.316666666666663</v>
      </c>
      <c r="AG29" s="17">
        <f t="shared" si="21"/>
        <v>25.393333333333334</v>
      </c>
      <c r="AH29" s="17">
        <f t="shared" si="10"/>
        <v>39.64166666666666</v>
      </c>
      <c r="AI29" s="17">
        <f t="shared" si="22"/>
        <v>42.654999999999994</v>
      </c>
      <c r="AK29" s="17">
        <f t="shared" si="11"/>
        <v>38.75</v>
      </c>
      <c r="AL29" s="17">
        <f t="shared" si="13"/>
        <v>46.01666666666666</v>
      </c>
      <c r="AM29" s="17">
        <f t="shared" si="12"/>
        <v>39.974999999999994</v>
      </c>
      <c r="AN29" s="7"/>
      <c r="AO29" s="7"/>
      <c r="AP29" s="38">
        <f t="shared" si="14"/>
        <v>66.175</v>
      </c>
    </row>
    <row r="30" spans="1:42" ht="15">
      <c r="A30">
        <v>1920</v>
      </c>
      <c r="B30" s="36">
        <v>5.1</v>
      </c>
      <c r="C30" s="36">
        <v>13.8</v>
      </c>
      <c r="D30" s="36">
        <v>28.9</v>
      </c>
      <c r="E30" s="36">
        <v>36.7</v>
      </c>
      <c r="F30" s="36">
        <v>53.7</v>
      </c>
      <c r="G30" s="36">
        <v>65.4</v>
      </c>
      <c r="H30" s="36">
        <v>66</v>
      </c>
      <c r="I30" s="36">
        <v>64.7</v>
      </c>
      <c r="J30" s="36">
        <v>61.3</v>
      </c>
      <c r="K30" s="36">
        <v>53.2</v>
      </c>
      <c r="L30" s="36">
        <v>30.2</v>
      </c>
      <c r="M30" s="36">
        <v>21.9</v>
      </c>
      <c r="N30" s="17"/>
      <c r="O30" s="17">
        <f t="shared" si="0"/>
        <v>41.74166666666667</v>
      </c>
      <c r="P30" s="18"/>
      <c r="Q30" s="17">
        <f t="shared" si="1"/>
        <v>66</v>
      </c>
      <c r="R30" s="17">
        <f t="shared" si="2"/>
        <v>5.1</v>
      </c>
      <c r="S30" s="3">
        <f t="shared" si="3"/>
        <v>12</v>
      </c>
      <c r="U30" s="19">
        <f t="shared" si="4"/>
        <v>39.766666666666666</v>
      </c>
      <c r="V30" s="17">
        <f t="shared" si="15"/>
        <v>43.086666666666666</v>
      </c>
      <c r="W30" s="19">
        <f t="shared" si="5"/>
        <v>65.36666666666667</v>
      </c>
      <c r="X30" s="17">
        <f t="shared" si="16"/>
        <v>67.3</v>
      </c>
      <c r="Y30" s="19">
        <f t="shared" si="6"/>
        <v>48.23333333333333</v>
      </c>
      <c r="Z30" s="17">
        <f t="shared" si="17"/>
        <v>46.346666666666664</v>
      </c>
      <c r="AA30" s="19">
        <f t="shared" si="7"/>
        <v>21.266666666666666</v>
      </c>
      <c r="AB30" s="17">
        <f t="shared" si="18"/>
        <v>15.893333333333334</v>
      </c>
      <c r="AC30" s="17">
        <f t="shared" si="19"/>
        <v>43.016666666666666</v>
      </c>
      <c r="AD30" s="17">
        <f t="shared" si="8"/>
        <v>57.96666666666667</v>
      </c>
      <c r="AE30" s="17">
        <f t="shared" si="20"/>
        <v>59.916666666666664</v>
      </c>
      <c r="AF30" s="17">
        <f t="shared" si="9"/>
        <v>29.96666666666667</v>
      </c>
      <c r="AG30" s="17">
        <f t="shared" si="21"/>
        <v>25.926666666666666</v>
      </c>
      <c r="AH30" s="17">
        <f t="shared" si="10"/>
        <v>46.53333333333333</v>
      </c>
      <c r="AI30" s="17">
        <f t="shared" si="22"/>
        <v>43.06333333333333</v>
      </c>
      <c r="AK30" s="17">
        <f t="shared" si="11"/>
        <v>33.93333333333333</v>
      </c>
      <c r="AL30" s="17">
        <f t="shared" si="13"/>
        <v>49.54999999999999</v>
      </c>
      <c r="AM30" s="17">
        <f t="shared" si="12"/>
        <v>45.574999999999996</v>
      </c>
      <c r="AN30" s="7"/>
      <c r="AO30" s="7"/>
      <c r="AP30" s="38">
        <f t="shared" si="14"/>
        <v>64.35000000000001</v>
      </c>
    </row>
    <row r="31" spans="1:42" ht="15">
      <c r="A31">
        <v>1921</v>
      </c>
      <c r="B31" s="36">
        <v>20.2</v>
      </c>
      <c r="C31" s="36">
        <v>21.7</v>
      </c>
      <c r="D31" s="36">
        <v>32.6</v>
      </c>
      <c r="E31" s="36">
        <v>48</v>
      </c>
      <c r="F31" s="36">
        <v>57.5</v>
      </c>
      <c r="G31" s="36">
        <v>69.6</v>
      </c>
      <c r="H31" s="36">
        <v>75</v>
      </c>
      <c r="I31" s="36">
        <v>66.7</v>
      </c>
      <c r="J31" s="36">
        <v>61.8</v>
      </c>
      <c r="K31" s="36">
        <v>47.7</v>
      </c>
      <c r="L31" s="36">
        <v>26.8</v>
      </c>
      <c r="M31" s="36">
        <v>19</v>
      </c>
      <c r="N31" s="17"/>
      <c r="O31" s="17">
        <f t="shared" si="0"/>
        <v>45.550000000000004</v>
      </c>
      <c r="P31" s="18"/>
      <c r="Q31" s="17">
        <f t="shared" si="1"/>
        <v>75</v>
      </c>
      <c r="R31" s="17">
        <f t="shared" si="2"/>
        <v>19</v>
      </c>
      <c r="S31" s="3">
        <f t="shared" si="3"/>
        <v>12</v>
      </c>
      <c r="U31" s="19">
        <f t="shared" si="4"/>
        <v>46.03333333333333</v>
      </c>
      <c r="V31" s="17">
        <f t="shared" si="15"/>
        <v>41.946666666666665</v>
      </c>
      <c r="W31" s="19">
        <f t="shared" si="5"/>
        <v>70.43333333333334</v>
      </c>
      <c r="X31" s="17">
        <f t="shared" si="16"/>
        <v>67.62</v>
      </c>
      <c r="Y31" s="19">
        <f t="shared" si="6"/>
        <v>45.43333333333334</v>
      </c>
      <c r="Z31" s="17">
        <f t="shared" si="17"/>
        <v>46.55333333333333</v>
      </c>
      <c r="AA31" s="19">
        <f t="shared" si="7"/>
        <v>14.333333333333334</v>
      </c>
      <c r="AB31" s="17">
        <f t="shared" si="18"/>
        <v>15</v>
      </c>
      <c r="AC31" s="17">
        <f t="shared" si="19"/>
        <v>43.03666666666667</v>
      </c>
      <c r="AD31" s="17">
        <f t="shared" si="8"/>
        <v>63.1</v>
      </c>
      <c r="AE31" s="17">
        <f t="shared" si="20"/>
        <v>60.2</v>
      </c>
      <c r="AF31" s="17">
        <f t="shared" si="9"/>
        <v>24.45</v>
      </c>
      <c r="AG31" s="17">
        <f t="shared" si="21"/>
        <v>25.253333333333337</v>
      </c>
      <c r="AH31" s="17">
        <f t="shared" si="10"/>
        <v>42.48333333333333</v>
      </c>
      <c r="AI31" s="17">
        <f t="shared" si="22"/>
        <v>42.246666666666655</v>
      </c>
      <c r="AK31" s="17">
        <f t="shared" si="11"/>
        <v>41.6</v>
      </c>
      <c r="AL31" s="17">
        <f t="shared" si="13"/>
        <v>49.5</v>
      </c>
      <c r="AM31" s="17">
        <f t="shared" si="12"/>
        <v>43.20833333333333</v>
      </c>
      <c r="AN31" s="7"/>
      <c r="AO31" s="7"/>
      <c r="AP31" s="38">
        <f t="shared" si="14"/>
        <v>68.275</v>
      </c>
    </row>
    <row r="32" spans="1:42" ht="15">
      <c r="A32">
        <v>1922</v>
      </c>
      <c r="B32" s="36">
        <v>10.6</v>
      </c>
      <c r="C32" s="36">
        <v>13.4</v>
      </c>
      <c r="D32" s="36">
        <v>29.2</v>
      </c>
      <c r="E32" s="36">
        <v>42.3</v>
      </c>
      <c r="F32" s="36">
        <v>60.5</v>
      </c>
      <c r="G32" s="36">
        <v>65.5</v>
      </c>
      <c r="H32" s="36">
        <v>66.4</v>
      </c>
      <c r="I32" s="36">
        <v>67.5</v>
      </c>
      <c r="J32" s="36">
        <v>60.9</v>
      </c>
      <c r="K32" s="36">
        <v>48.9</v>
      </c>
      <c r="L32" s="36">
        <v>37</v>
      </c>
      <c r="M32" s="36">
        <v>16.4</v>
      </c>
      <c r="N32" s="17"/>
      <c r="O32" s="17">
        <f t="shared" si="0"/>
        <v>43.21666666666666</v>
      </c>
      <c r="P32" s="18"/>
      <c r="Q32" s="17">
        <f t="shared" si="1"/>
        <v>67.5</v>
      </c>
      <c r="R32" s="17">
        <f t="shared" si="2"/>
        <v>10.6</v>
      </c>
      <c r="S32" s="3">
        <f t="shared" si="3"/>
        <v>12</v>
      </c>
      <c r="U32" s="19">
        <f t="shared" si="4"/>
        <v>44</v>
      </c>
      <c r="V32" s="17">
        <f t="shared" si="15"/>
        <v>41.21333333333333</v>
      </c>
      <c r="W32" s="19">
        <f t="shared" si="5"/>
        <v>66.46666666666667</v>
      </c>
      <c r="X32" s="17">
        <f t="shared" si="16"/>
        <v>66.65333333333334</v>
      </c>
      <c r="Y32" s="19">
        <f t="shared" si="6"/>
        <v>48.93333333333334</v>
      </c>
      <c r="Z32" s="17">
        <f t="shared" si="17"/>
        <v>46.88666666666666</v>
      </c>
      <c r="AA32" s="19">
        <f t="shared" si="7"/>
        <v>13.499999999999998</v>
      </c>
      <c r="AB32" s="17">
        <f t="shared" si="18"/>
        <v>15.946666666666667</v>
      </c>
      <c r="AC32" s="17">
        <f t="shared" si="19"/>
        <v>42.455</v>
      </c>
      <c r="AD32" s="17">
        <f t="shared" si="8"/>
        <v>60.51666666666667</v>
      </c>
      <c r="AE32" s="17">
        <f t="shared" si="20"/>
        <v>59.24000000000001</v>
      </c>
      <c r="AF32" s="17">
        <f t="shared" si="9"/>
        <v>24.400000000000006</v>
      </c>
      <c r="AG32" s="17">
        <f t="shared" si="21"/>
        <v>26.17666666666667</v>
      </c>
      <c r="AH32" s="17">
        <f t="shared" si="10"/>
        <v>41.825</v>
      </c>
      <c r="AI32" s="17">
        <f t="shared" si="22"/>
        <v>42.916666666666664</v>
      </c>
      <c r="AK32" s="17">
        <f t="shared" si="11"/>
        <v>36.916666666666664</v>
      </c>
      <c r="AL32" s="17">
        <f t="shared" si="13"/>
        <v>49.51666666666667</v>
      </c>
      <c r="AM32" s="17">
        <f t="shared" si="12"/>
        <v>41.95833333333334</v>
      </c>
      <c r="AN32" s="7"/>
      <c r="AO32" s="7"/>
      <c r="AP32" s="38">
        <f t="shared" si="14"/>
        <v>65.075</v>
      </c>
    </row>
    <row r="33" spans="1:42" ht="15">
      <c r="A33">
        <v>1923</v>
      </c>
      <c r="B33" s="36">
        <v>15.7</v>
      </c>
      <c r="C33" s="36">
        <v>8.4</v>
      </c>
      <c r="D33" s="36">
        <v>20</v>
      </c>
      <c r="E33" s="36">
        <v>39.7</v>
      </c>
      <c r="F33" s="36">
        <v>54.4</v>
      </c>
      <c r="G33" s="36">
        <v>68.2</v>
      </c>
      <c r="H33" s="36">
        <v>70.7</v>
      </c>
      <c r="I33" s="36">
        <v>64</v>
      </c>
      <c r="J33" s="36">
        <v>58.5</v>
      </c>
      <c r="K33" s="36">
        <v>44.6</v>
      </c>
      <c r="L33" s="36">
        <v>35.2</v>
      </c>
      <c r="M33" s="36">
        <v>28.1</v>
      </c>
      <c r="N33" s="17"/>
      <c r="O33" s="17">
        <f t="shared" si="0"/>
        <v>42.29166666666667</v>
      </c>
      <c r="P33" s="18"/>
      <c r="Q33" s="17">
        <f t="shared" si="1"/>
        <v>70.7</v>
      </c>
      <c r="R33" s="17">
        <f t="shared" si="2"/>
        <v>8.4</v>
      </c>
      <c r="S33" s="3">
        <f t="shared" si="3"/>
        <v>12</v>
      </c>
      <c r="U33" s="19">
        <f t="shared" si="4"/>
        <v>38.03333333333333</v>
      </c>
      <c r="V33" s="17">
        <f t="shared" si="15"/>
        <v>41.92</v>
      </c>
      <c r="W33" s="19">
        <f t="shared" si="5"/>
        <v>67.63333333333334</v>
      </c>
      <c r="X33" s="17">
        <f t="shared" si="16"/>
        <v>66.9</v>
      </c>
      <c r="Y33" s="19">
        <f t="shared" si="6"/>
        <v>46.1</v>
      </c>
      <c r="Z33" s="17">
        <f t="shared" si="17"/>
        <v>45.76</v>
      </c>
      <c r="AA33" s="19">
        <f t="shared" si="7"/>
        <v>16.933333333333334</v>
      </c>
      <c r="AB33" s="17">
        <f t="shared" si="18"/>
        <v>14.84</v>
      </c>
      <c r="AC33" s="17">
        <f t="shared" si="19"/>
        <v>42.501666666666665</v>
      </c>
      <c r="AD33" s="17">
        <f t="shared" si="8"/>
        <v>59.25</v>
      </c>
      <c r="AE33" s="17">
        <f t="shared" si="20"/>
        <v>59.65666666666667</v>
      </c>
      <c r="AF33" s="17">
        <f t="shared" si="9"/>
        <v>26.133333333333336</v>
      </c>
      <c r="AG33" s="17">
        <f t="shared" si="21"/>
        <v>24.680000000000003</v>
      </c>
      <c r="AH33" s="17">
        <f t="shared" si="10"/>
        <v>40.75000000000001</v>
      </c>
      <c r="AI33" s="17">
        <f t="shared" si="22"/>
        <v>41.598333333333336</v>
      </c>
      <c r="AK33" s="17">
        <f t="shared" si="11"/>
        <v>34.400000000000006</v>
      </c>
      <c r="AL33" s="17">
        <f t="shared" si="13"/>
        <v>50.18333333333334</v>
      </c>
      <c r="AM33" s="17">
        <f t="shared" si="12"/>
        <v>41.59166666666667</v>
      </c>
      <c r="AN33" s="7"/>
      <c r="AO33" s="7"/>
      <c r="AP33" s="38">
        <f t="shared" si="14"/>
        <v>65.35</v>
      </c>
    </row>
    <row r="34" spans="1:42" ht="15">
      <c r="A34">
        <v>1924</v>
      </c>
      <c r="B34" s="36">
        <v>4.2</v>
      </c>
      <c r="C34" s="36">
        <v>18.5</v>
      </c>
      <c r="D34" s="36">
        <v>26.2</v>
      </c>
      <c r="E34" s="36">
        <v>40.9</v>
      </c>
      <c r="F34" s="36">
        <v>47.6</v>
      </c>
      <c r="G34" s="36">
        <v>60.6</v>
      </c>
      <c r="H34" s="36">
        <v>65.4</v>
      </c>
      <c r="I34" s="36">
        <v>64.1</v>
      </c>
      <c r="J34" s="36">
        <v>53.6</v>
      </c>
      <c r="K34" s="36">
        <v>52.1</v>
      </c>
      <c r="L34" s="36">
        <v>31.5</v>
      </c>
      <c r="M34" s="36">
        <v>9</v>
      </c>
      <c r="N34" s="17"/>
      <c r="O34" s="17">
        <f t="shared" si="0"/>
        <v>39.475</v>
      </c>
      <c r="P34" s="18"/>
      <c r="Q34" s="17">
        <f t="shared" si="1"/>
        <v>65.4</v>
      </c>
      <c r="R34" s="17">
        <f t="shared" si="2"/>
        <v>4.2</v>
      </c>
      <c r="S34" s="3">
        <f t="shared" si="3"/>
        <v>12</v>
      </c>
      <c r="U34" s="19">
        <f t="shared" si="4"/>
        <v>38.23333333333333</v>
      </c>
      <c r="V34" s="17">
        <f t="shared" si="15"/>
        <v>40.480000000000004</v>
      </c>
      <c r="W34" s="19">
        <f t="shared" si="5"/>
        <v>63.36666666666667</v>
      </c>
      <c r="X34" s="17">
        <f t="shared" si="16"/>
        <v>65.73333333333335</v>
      </c>
      <c r="Y34" s="19">
        <f t="shared" si="6"/>
        <v>45.73333333333333</v>
      </c>
      <c r="Z34" s="17">
        <f t="shared" si="17"/>
        <v>45.026666666666664</v>
      </c>
      <c r="AA34" s="19">
        <f t="shared" si="7"/>
        <v>13.700000000000001</v>
      </c>
      <c r="AB34" s="17">
        <f t="shared" si="18"/>
        <v>15</v>
      </c>
      <c r="AC34" s="17">
        <f t="shared" si="19"/>
        <v>41.42999999999999</v>
      </c>
      <c r="AD34" s="17">
        <f t="shared" si="8"/>
        <v>55.366666666666674</v>
      </c>
      <c r="AE34" s="17">
        <f t="shared" si="20"/>
        <v>58.51666666666667</v>
      </c>
      <c r="AF34" s="17">
        <f t="shared" si="9"/>
        <v>25.933333333333334</v>
      </c>
      <c r="AG34" s="17">
        <f t="shared" si="21"/>
        <v>24.753333333333337</v>
      </c>
      <c r="AH34" s="17">
        <f t="shared" si="10"/>
        <v>42.99166666666667</v>
      </c>
      <c r="AI34" s="17">
        <f t="shared" si="22"/>
        <v>41.30500000000001</v>
      </c>
      <c r="AK34" s="17">
        <f t="shared" si="11"/>
        <v>33</v>
      </c>
      <c r="AL34" s="17">
        <f t="shared" si="13"/>
        <v>45.949999999999996</v>
      </c>
      <c r="AM34" s="17">
        <f t="shared" si="12"/>
        <v>41.891666666666666</v>
      </c>
      <c r="AN34" s="7"/>
      <c r="AO34" s="7"/>
      <c r="AP34" s="38">
        <f t="shared" si="14"/>
        <v>60.925</v>
      </c>
    </row>
    <row r="35" spans="1:42" ht="15">
      <c r="A35">
        <v>1925</v>
      </c>
      <c r="B35" s="36">
        <v>12.8</v>
      </c>
      <c r="C35" s="36">
        <v>19.3</v>
      </c>
      <c r="D35" s="36">
        <v>30.9</v>
      </c>
      <c r="E35" s="36">
        <v>48.1</v>
      </c>
      <c r="F35" s="36">
        <v>50.9</v>
      </c>
      <c r="G35" s="36">
        <v>65</v>
      </c>
      <c r="H35" s="36">
        <v>67.4</v>
      </c>
      <c r="I35" s="36">
        <v>67.4</v>
      </c>
      <c r="J35" s="36">
        <v>61.5</v>
      </c>
      <c r="K35" s="36">
        <v>36.5</v>
      </c>
      <c r="L35" s="36">
        <v>29.8</v>
      </c>
      <c r="M35" s="36">
        <v>14.1</v>
      </c>
      <c r="N35" s="17"/>
      <c r="O35" s="17">
        <f t="shared" si="0"/>
        <v>41.975</v>
      </c>
      <c r="P35" s="18"/>
      <c r="Q35" s="17">
        <f t="shared" si="1"/>
        <v>67.4</v>
      </c>
      <c r="R35" s="17">
        <f t="shared" si="2"/>
        <v>12.8</v>
      </c>
      <c r="S35" s="3">
        <f t="shared" si="3"/>
        <v>12</v>
      </c>
      <c r="U35" s="19">
        <f t="shared" si="4"/>
        <v>43.300000000000004</v>
      </c>
      <c r="V35" s="17">
        <f t="shared" si="15"/>
        <v>40.18</v>
      </c>
      <c r="W35" s="19">
        <f t="shared" si="5"/>
        <v>66.60000000000001</v>
      </c>
      <c r="X35" s="17">
        <f t="shared" si="16"/>
        <v>65.02666666666667</v>
      </c>
      <c r="Y35" s="19">
        <f t="shared" si="6"/>
        <v>42.6</v>
      </c>
      <c r="Z35" s="17">
        <f t="shared" si="17"/>
        <v>44.57333333333333</v>
      </c>
      <c r="AA35" s="19">
        <f t="shared" si="7"/>
        <v>15.733333333333333</v>
      </c>
      <c r="AB35" s="17">
        <f t="shared" si="18"/>
        <v>15.233333333333334</v>
      </c>
      <c r="AC35" s="17">
        <f t="shared" si="19"/>
        <v>41.10333333333334</v>
      </c>
      <c r="AD35" s="17">
        <f t="shared" si="8"/>
        <v>60.050000000000004</v>
      </c>
      <c r="AE35" s="17">
        <f t="shared" si="20"/>
        <v>57.85666666666667</v>
      </c>
      <c r="AF35" s="17">
        <f t="shared" si="9"/>
        <v>22.483333333333334</v>
      </c>
      <c r="AG35" s="17">
        <f t="shared" si="21"/>
        <v>24.910000000000004</v>
      </c>
      <c r="AH35" s="17">
        <f t="shared" si="10"/>
        <v>39.94166666666666</v>
      </c>
      <c r="AI35" s="17">
        <f t="shared" si="22"/>
        <v>41.15833333333333</v>
      </c>
      <c r="AK35" s="17">
        <f t="shared" si="11"/>
        <v>37.833333333333336</v>
      </c>
      <c r="AL35" s="17">
        <f t="shared" si="13"/>
        <v>46.116666666666674</v>
      </c>
      <c r="AM35" s="17">
        <f t="shared" si="12"/>
        <v>40.5</v>
      </c>
      <c r="AN35" s="7"/>
      <c r="AO35" s="7"/>
      <c r="AP35" s="38">
        <f t="shared" si="14"/>
        <v>65.325</v>
      </c>
    </row>
    <row r="36" spans="1:42" ht="15">
      <c r="A36">
        <v>1926</v>
      </c>
      <c r="B36" s="36">
        <v>13.7</v>
      </c>
      <c r="C36" s="36">
        <v>19.4</v>
      </c>
      <c r="D36" s="36">
        <v>21.4</v>
      </c>
      <c r="E36" s="36">
        <v>38.8</v>
      </c>
      <c r="F36" s="36">
        <v>56.3</v>
      </c>
      <c r="G36" s="36">
        <v>59.7</v>
      </c>
      <c r="H36" s="36">
        <v>68.1</v>
      </c>
      <c r="I36" s="36">
        <v>66</v>
      </c>
      <c r="J36" s="36">
        <v>55.5</v>
      </c>
      <c r="K36" s="36">
        <v>43.8</v>
      </c>
      <c r="L36" s="36">
        <v>26</v>
      </c>
      <c r="M36" s="36">
        <v>13.6</v>
      </c>
      <c r="N36" s="17"/>
      <c r="O36" s="17">
        <f t="shared" si="0"/>
        <v>40.19166666666667</v>
      </c>
      <c r="P36" s="18"/>
      <c r="Q36" s="17">
        <f t="shared" si="1"/>
        <v>68.1</v>
      </c>
      <c r="R36" s="17">
        <f t="shared" si="2"/>
        <v>13.6</v>
      </c>
      <c r="S36" s="3">
        <f t="shared" si="3"/>
        <v>12</v>
      </c>
      <c r="U36" s="19">
        <f t="shared" si="4"/>
        <v>38.833333333333336</v>
      </c>
      <c r="V36" s="17">
        <f t="shared" si="15"/>
        <v>40.63333333333334</v>
      </c>
      <c r="W36" s="19">
        <f t="shared" si="5"/>
        <v>64.60000000000001</v>
      </c>
      <c r="X36" s="17">
        <f t="shared" si="16"/>
        <v>64.46000000000001</v>
      </c>
      <c r="Y36" s="19">
        <f t="shared" si="6"/>
        <v>41.766666666666666</v>
      </c>
      <c r="Z36" s="17">
        <f t="shared" si="17"/>
        <v>44.42666666666666</v>
      </c>
      <c r="AA36" s="19">
        <f t="shared" si="7"/>
        <v>15.133333333333333</v>
      </c>
      <c r="AB36" s="17">
        <f t="shared" si="18"/>
        <v>13.906666666666666</v>
      </c>
      <c r="AC36" s="17">
        <f t="shared" si="19"/>
        <v>41.095000000000006</v>
      </c>
      <c r="AD36" s="17">
        <f t="shared" si="8"/>
        <v>57.4</v>
      </c>
      <c r="AE36" s="17">
        <f t="shared" si="20"/>
        <v>57.40666666666667</v>
      </c>
      <c r="AF36" s="17">
        <f t="shared" si="9"/>
        <v>24.816666666666663</v>
      </c>
      <c r="AG36" s="17">
        <f t="shared" si="21"/>
        <v>24.46666666666667</v>
      </c>
      <c r="AH36" s="17">
        <f t="shared" si="10"/>
        <v>41.016666666666666</v>
      </c>
      <c r="AI36" s="17">
        <f t="shared" si="22"/>
        <v>41.215</v>
      </c>
      <c r="AK36" s="17">
        <f t="shared" si="11"/>
        <v>34.883333333333326</v>
      </c>
      <c r="AL36" s="17">
        <f t="shared" si="13"/>
        <v>45.5</v>
      </c>
      <c r="AM36" s="17">
        <f t="shared" si="12"/>
        <v>41.11666666666667</v>
      </c>
      <c r="AN36" s="7"/>
      <c r="AO36" s="7"/>
      <c r="AP36" s="38">
        <f t="shared" si="14"/>
        <v>62.325</v>
      </c>
    </row>
    <row r="37" spans="1:42" ht="15">
      <c r="A37">
        <v>1927</v>
      </c>
      <c r="B37" s="36">
        <v>10.3</v>
      </c>
      <c r="C37" s="36">
        <v>21.5</v>
      </c>
      <c r="D37" s="36">
        <v>33.7</v>
      </c>
      <c r="E37" s="36">
        <v>42.4</v>
      </c>
      <c r="F37" s="36">
        <v>51.4</v>
      </c>
      <c r="G37" s="36">
        <v>61.1</v>
      </c>
      <c r="H37" s="36">
        <v>66.2</v>
      </c>
      <c r="I37" s="36">
        <v>61.5</v>
      </c>
      <c r="J37" s="36">
        <v>60.7</v>
      </c>
      <c r="K37" s="36">
        <v>48.6</v>
      </c>
      <c r="L37" s="36">
        <v>30.7</v>
      </c>
      <c r="M37" s="36">
        <v>10.9</v>
      </c>
      <c r="N37" s="17"/>
      <c r="O37" s="17">
        <f aca="true" t="shared" si="23" ref="O37:O68">IF(S37&gt;11,AVERAGE(B37:M37),"")</f>
        <v>41.583333333333336</v>
      </c>
      <c r="P37" s="18"/>
      <c r="Q37" s="17">
        <f aca="true" t="shared" si="24" ref="Q37:Q68">MAX(B37:M37)</f>
        <v>66.2</v>
      </c>
      <c r="R37" s="17">
        <f aca="true" t="shared" si="25" ref="R37:R68">MIN(B37:M37)</f>
        <v>10.3</v>
      </c>
      <c r="S37" s="3">
        <f aca="true" t="shared" si="26" ref="S37:S68">COUNT(B37:M37)</f>
        <v>12</v>
      </c>
      <c r="U37" s="19">
        <f aca="true" t="shared" si="27" ref="U37:U68">IF(COUNT(D37:F37)&gt;2,AVERAGE(D37:F37),"")</f>
        <v>42.5</v>
      </c>
      <c r="V37" s="17">
        <f t="shared" si="15"/>
        <v>41.42</v>
      </c>
      <c r="W37" s="19">
        <f aca="true" t="shared" si="28" ref="W37:W68">IF(COUNT(G37:I37)&gt;2,AVERAGE(G37:I37),"")</f>
        <v>62.93333333333334</v>
      </c>
      <c r="X37" s="17">
        <f t="shared" si="16"/>
        <v>64.86</v>
      </c>
      <c r="Y37" s="19">
        <f aca="true" t="shared" si="29" ref="Y37:Y68">IF(COUNT(J37:L37)&gt;2,AVERAGE(J37:L37),"")</f>
        <v>46.666666666666664</v>
      </c>
      <c r="Z37" s="17">
        <f t="shared" si="17"/>
        <v>43.99333333333333</v>
      </c>
      <c r="AA37" s="19">
        <f aca="true" t="shared" si="30" ref="AA37:AA68">IF(COUNT(M37,B38:C38)&gt;2,AVERAGE(M37,B38:C38),"")</f>
        <v>14.666666666666666</v>
      </c>
      <c r="AB37" s="17">
        <f t="shared" si="18"/>
        <v>14.293333333333333</v>
      </c>
      <c r="AC37" s="17">
        <f t="shared" si="19"/>
        <v>41.18833333333333</v>
      </c>
      <c r="AD37" s="17">
        <f aca="true" t="shared" si="31" ref="AD37:AD68">IF(COUNT(E37:J37)&gt;5,AVERAGE(E37:J37),"")</f>
        <v>57.21666666666667</v>
      </c>
      <c r="AE37" s="17">
        <f t="shared" si="20"/>
        <v>57.96333333333333</v>
      </c>
      <c r="AF37" s="17">
        <f aca="true" t="shared" si="32" ref="AF37:AF68">IF(COUNT(K37:M37,B38:D38)&gt;5,AVERAGE(K37:M37,B38:D38),"")</f>
        <v>25.183333333333337</v>
      </c>
      <c r="AG37" s="17">
        <f t="shared" si="21"/>
        <v>24.243333333333332</v>
      </c>
      <c r="AH37" s="17">
        <f t="shared" si="10"/>
        <v>41.09166666666667</v>
      </c>
      <c r="AI37" s="17">
        <f t="shared" si="22"/>
        <v>41.14666666666666</v>
      </c>
      <c r="AK37" s="17">
        <f aca="true" t="shared" si="33" ref="AK37:AK68">IF(COUNT(B37:G37)&gt;5,AVERAGE(B37:G37),"")</f>
        <v>36.733333333333334</v>
      </c>
      <c r="AL37" s="17">
        <f aca="true" t="shared" si="34" ref="AL37:AL68">IF(COUNT(H37:M37)&gt;5,AVERAGE(H37:M37),"")</f>
        <v>46.43333333333333</v>
      </c>
      <c r="AM37" s="17">
        <f aca="true" t="shared" si="35" ref="AM37:AM68">IF(COUNT(AL37,AK38)=2,AVERAGE(AL37,AK38),"")</f>
        <v>40.99166666666667</v>
      </c>
      <c r="AN37" s="7"/>
      <c r="AO37" s="7"/>
      <c r="AP37" s="38">
        <f t="shared" si="14"/>
        <v>62.375</v>
      </c>
    </row>
    <row r="38" spans="1:42" ht="15">
      <c r="A38">
        <v>1928</v>
      </c>
      <c r="B38" s="36">
        <v>15</v>
      </c>
      <c r="C38" s="36">
        <v>18.1</v>
      </c>
      <c r="D38" s="36">
        <v>27.8</v>
      </c>
      <c r="E38" s="36">
        <v>36.9</v>
      </c>
      <c r="F38" s="36">
        <v>56.2</v>
      </c>
      <c r="G38" s="36">
        <v>59.3</v>
      </c>
      <c r="H38" s="36">
        <v>68.5</v>
      </c>
      <c r="I38" s="36">
        <v>66.6</v>
      </c>
      <c r="J38" s="36">
        <v>54.5</v>
      </c>
      <c r="K38" s="36">
        <v>47.8</v>
      </c>
      <c r="L38" s="36">
        <v>33.8</v>
      </c>
      <c r="M38" s="36">
        <v>22.5</v>
      </c>
      <c r="N38" s="17"/>
      <c r="O38" s="17">
        <f t="shared" si="23"/>
        <v>42.25</v>
      </c>
      <c r="P38" s="18"/>
      <c r="Q38" s="17">
        <f t="shared" si="24"/>
        <v>68.5</v>
      </c>
      <c r="R38" s="17">
        <f t="shared" si="25"/>
        <v>15</v>
      </c>
      <c r="S38" s="3">
        <f t="shared" si="26"/>
        <v>12</v>
      </c>
      <c r="U38" s="19">
        <f t="shared" si="27"/>
        <v>40.300000000000004</v>
      </c>
      <c r="V38" s="17">
        <f t="shared" si="15"/>
        <v>41.32666666666667</v>
      </c>
      <c r="W38" s="19">
        <f t="shared" si="28"/>
        <v>64.8</v>
      </c>
      <c r="X38" s="17">
        <f t="shared" si="16"/>
        <v>65.12666666666668</v>
      </c>
      <c r="Y38" s="19">
        <f t="shared" si="29"/>
        <v>45.36666666666667</v>
      </c>
      <c r="Z38" s="17">
        <f t="shared" si="17"/>
        <v>44.74666666666667</v>
      </c>
      <c r="AA38" s="19">
        <f t="shared" si="30"/>
        <v>10.299999999999999</v>
      </c>
      <c r="AB38" s="17">
        <f t="shared" si="18"/>
        <v>15.719999999999999</v>
      </c>
      <c r="AC38" s="17">
        <f t="shared" si="19"/>
        <v>41.471666666666664</v>
      </c>
      <c r="AD38" s="17">
        <f t="shared" si="31"/>
        <v>57</v>
      </c>
      <c r="AE38" s="17">
        <f t="shared" si="20"/>
        <v>58.05</v>
      </c>
      <c r="AF38" s="17">
        <f t="shared" si="32"/>
        <v>23.916666666666668</v>
      </c>
      <c r="AG38" s="17">
        <f t="shared" si="21"/>
        <v>25.656666666666666</v>
      </c>
      <c r="AH38" s="17">
        <f t="shared" si="10"/>
        <v>41.03333333333333</v>
      </c>
      <c r="AI38" s="17">
        <f t="shared" si="22"/>
        <v>42.266666666666666</v>
      </c>
      <c r="AK38" s="17">
        <f t="shared" si="33"/>
        <v>35.550000000000004</v>
      </c>
      <c r="AL38" s="17">
        <f t="shared" si="34"/>
        <v>48.949999999999996</v>
      </c>
      <c r="AM38" s="17">
        <f t="shared" si="35"/>
        <v>40.858333333333334</v>
      </c>
      <c r="AN38" s="7"/>
      <c r="AO38" s="7"/>
      <c r="AP38" s="38">
        <f t="shared" si="14"/>
        <v>62.224999999999994</v>
      </c>
    </row>
    <row r="39" spans="1:42" ht="15">
      <c r="A39">
        <v>1929</v>
      </c>
      <c r="B39" s="36">
        <v>0.9</v>
      </c>
      <c r="C39" s="36">
        <v>7.5</v>
      </c>
      <c r="D39" s="36">
        <v>31</v>
      </c>
      <c r="E39" s="36">
        <v>44.4</v>
      </c>
      <c r="F39" s="36">
        <v>51.1</v>
      </c>
      <c r="G39" s="36">
        <v>61.7</v>
      </c>
      <c r="H39" s="36">
        <v>69.1</v>
      </c>
      <c r="I39" s="36">
        <v>65.3</v>
      </c>
      <c r="J39" s="36">
        <v>57.3</v>
      </c>
      <c r="K39" s="36">
        <v>45.9</v>
      </c>
      <c r="L39" s="36">
        <v>27.5</v>
      </c>
      <c r="M39" s="36">
        <v>17.6</v>
      </c>
      <c r="N39" s="17"/>
      <c r="O39" s="17">
        <f t="shared" si="23"/>
        <v>39.94166666666667</v>
      </c>
      <c r="P39" s="18"/>
      <c r="Q39" s="17">
        <f t="shared" si="24"/>
        <v>69.1</v>
      </c>
      <c r="R39" s="17">
        <f t="shared" si="25"/>
        <v>0.9</v>
      </c>
      <c r="S39" s="3">
        <f t="shared" si="26"/>
        <v>12</v>
      </c>
      <c r="U39" s="19">
        <f t="shared" si="27"/>
        <v>42.166666666666664</v>
      </c>
      <c r="V39" s="17">
        <f aca="true" t="shared" si="36" ref="V39:V70">IF(COUNT(U37:U41)&gt;4,AVERAGE(U37:U41),"")</f>
        <v>42</v>
      </c>
      <c r="W39" s="19">
        <f t="shared" si="28"/>
        <v>65.36666666666667</v>
      </c>
      <c r="X39" s="17">
        <f aca="true" t="shared" si="37" ref="X39:X70">IF(COUNT(W37:W41)&gt;4,AVERAGE(W37:W41),"")</f>
        <v>66.00666666666667</v>
      </c>
      <c r="Y39" s="19">
        <f t="shared" si="29"/>
        <v>43.56666666666666</v>
      </c>
      <c r="Z39" s="17">
        <f aca="true" t="shared" si="38" ref="Z39:Z70">IF(COUNT(Y37:Y41)&gt;4,AVERAGE(Y37:Y41),"")</f>
        <v>46.68</v>
      </c>
      <c r="AA39" s="19">
        <f t="shared" si="30"/>
        <v>15.633333333333335</v>
      </c>
      <c r="AB39" s="17">
        <f aca="true" t="shared" si="39" ref="AB39:AB70">IF(COUNT(AA37:AA41)&gt;4,AVERAGE(AA37:AA41),"")</f>
        <v>17.166666666666664</v>
      </c>
      <c r="AC39" s="17">
        <f aca="true" t="shared" si="40" ref="AC39:AC70">IF(COUNT(O37:O41)&gt;4,AVERAGE(O37:O41),"")</f>
        <v>42.83833333333333</v>
      </c>
      <c r="AD39" s="17">
        <f t="shared" si="31"/>
        <v>58.15</v>
      </c>
      <c r="AE39" s="17">
        <f aca="true" t="shared" si="41" ref="AE39:AE70">IF(COUNT(AD37:AD41)&gt;4,AVERAGE(AD37:AD41),"")</f>
        <v>58.87666666666668</v>
      </c>
      <c r="AF39" s="17">
        <f t="shared" si="32"/>
        <v>24.816666666666666</v>
      </c>
      <c r="AG39" s="17">
        <f aca="true" t="shared" si="42" ref="AG39:AG70">IF(COUNT(AF37:AF41)&gt;4,AVERAGE(AF37:AF41),"")</f>
        <v>26.610000000000003</v>
      </c>
      <c r="AH39" s="17">
        <f t="shared" si="10"/>
        <v>42.65</v>
      </c>
      <c r="AI39" s="17">
        <f aca="true" t="shared" si="43" ref="AI39:AI70">IF(COUNT(AH37:AH41)&gt;4,AVERAGE(AH37:AH41),"")</f>
        <v>42.99666666666666</v>
      </c>
      <c r="AK39" s="17">
        <f t="shared" si="33"/>
        <v>32.76666666666667</v>
      </c>
      <c r="AL39" s="17">
        <f t="shared" si="34"/>
        <v>47.116666666666674</v>
      </c>
      <c r="AM39" s="17">
        <f t="shared" si="35"/>
        <v>42.141666666666666</v>
      </c>
      <c r="AN39" s="7"/>
      <c r="AO39" s="7"/>
      <c r="AP39" s="38">
        <f t="shared" si="14"/>
        <v>63.35000000000001</v>
      </c>
    </row>
    <row r="40" spans="1:42" ht="15">
      <c r="A40">
        <v>1930</v>
      </c>
      <c r="B40" s="36">
        <v>6.1</v>
      </c>
      <c r="C40" s="36">
        <v>23.2</v>
      </c>
      <c r="D40" s="36">
        <v>28.6</v>
      </c>
      <c r="E40" s="36">
        <v>44.3</v>
      </c>
      <c r="F40" s="36">
        <v>55.6</v>
      </c>
      <c r="G40" s="36">
        <v>65.2</v>
      </c>
      <c r="H40" s="36">
        <v>69.9</v>
      </c>
      <c r="I40" s="36">
        <v>68.7</v>
      </c>
      <c r="J40" s="36">
        <v>59.2</v>
      </c>
      <c r="K40" s="36">
        <v>45</v>
      </c>
      <c r="L40" s="36">
        <v>34.9</v>
      </c>
      <c r="M40" s="36">
        <v>20</v>
      </c>
      <c r="N40" s="17"/>
      <c r="O40" s="17">
        <f t="shared" si="23"/>
        <v>43.39166666666666</v>
      </c>
      <c r="P40" s="18"/>
      <c r="Q40" s="17">
        <f t="shared" si="24"/>
        <v>69.9</v>
      </c>
      <c r="R40" s="17">
        <f t="shared" si="25"/>
        <v>6.1</v>
      </c>
      <c r="S40" s="3">
        <f t="shared" si="26"/>
        <v>12</v>
      </c>
      <c r="U40" s="19">
        <f t="shared" si="27"/>
        <v>42.833333333333336</v>
      </c>
      <c r="V40" s="17">
        <f t="shared" si="36"/>
        <v>41.306666666666665</v>
      </c>
      <c r="W40" s="19">
        <f t="shared" si="28"/>
        <v>67.93333333333334</v>
      </c>
      <c r="X40" s="17">
        <f t="shared" si="37"/>
        <v>67.09333333333333</v>
      </c>
      <c r="Y40" s="19">
        <f t="shared" si="29"/>
        <v>46.36666666666667</v>
      </c>
      <c r="Z40" s="17">
        <f t="shared" si="38"/>
        <v>45.906666666666666</v>
      </c>
      <c r="AA40" s="19">
        <f t="shared" si="30"/>
        <v>22.866666666666664</v>
      </c>
      <c r="AB40" s="17">
        <f t="shared" si="39"/>
        <v>17.619999999999997</v>
      </c>
      <c r="AC40" s="17">
        <f t="shared" si="40"/>
        <v>42.95666666666666</v>
      </c>
      <c r="AD40" s="17">
        <f t="shared" si="31"/>
        <v>60.48333333333334</v>
      </c>
      <c r="AE40" s="17">
        <f t="shared" si="41"/>
        <v>59.38333333333334</v>
      </c>
      <c r="AF40" s="17">
        <f t="shared" si="32"/>
        <v>29.55</v>
      </c>
      <c r="AG40" s="17">
        <f t="shared" si="42"/>
        <v>26.55333333333333</v>
      </c>
      <c r="AH40" s="17">
        <f t="shared" si="10"/>
        <v>45.541666666666664</v>
      </c>
      <c r="AI40" s="17">
        <f t="shared" si="43"/>
        <v>43.415</v>
      </c>
      <c r="AK40" s="17">
        <f t="shared" si="33"/>
        <v>37.166666666666664</v>
      </c>
      <c r="AL40" s="17">
        <f t="shared" si="34"/>
        <v>49.61666666666667</v>
      </c>
      <c r="AM40" s="17">
        <f t="shared" si="35"/>
        <v>45.108333333333334</v>
      </c>
      <c r="AN40" s="7"/>
      <c r="AO40" s="7"/>
      <c r="AP40" s="38">
        <f t="shared" si="14"/>
        <v>65.75</v>
      </c>
    </row>
    <row r="41" spans="1:42" ht="15">
      <c r="A41">
        <v>1931</v>
      </c>
      <c r="B41" s="36">
        <v>21.4</v>
      </c>
      <c r="C41" s="36">
        <v>27.2</v>
      </c>
      <c r="D41" s="36">
        <v>28.8</v>
      </c>
      <c r="E41" s="36">
        <v>45</v>
      </c>
      <c r="F41" s="36">
        <v>52.8</v>
      </c>
      <c r="G41" s="36">
        <v>68.4</v>
      </c>
      <c r="H41" s="36">
        <v>72.4</v>
      </c>
      <c r="I41" s="36">
        <v>66.2</v>
      </c>
      <c r="J41" s="36">
        <v>64.4</v>
      </c>
      <c r="K41" s="36">
        <v>51.1</v>
      </c>
      <c r="L41" s="36">
        <v>38.8</v>
      </c>
      <c r="M41" s="36">
        <v>27.8</v>
      </c>
      <c r="N41" s="17"/>
      <c r="O41" s="17">
        <f t="shared" si="23"/>
        <v>47.025</v>
      </c>
      <c r="P41" s="18"/>
      <c r="Q41" s="17">
        <f t="shared" si="24"/>
        <v>72.4</v>
      </c>
      <c r="R41" s="17">
        <f t="shared" si="25"/>
        <v>21.4</v>
      </c>
      <c r="S41" s="3">
        <f t="shared" si="26"/>
        <v>12</v>
      </c>
      <c r="U41" s="19">
        <f t="shared" si="27"/>
        <v>42.199999999999996</v>
      </c>
      <c r="V41" s="17">
        <f t="shared" si="36"/>
        <v>41.493333333333325</v>
      </c>
      <c r="W41" s="19">
        <f t="shared" si="28"/>
        <v>69</v>
      </c>
      <c r="X41" s="17">
        <f t="shared" si="37"/>
        <v>68.08000000000001</v>
      </c>
      <c r="Y41" s="19">
        <f t="shared" si="29"/>
        <v>51.43333333333334</v>
      </c>
      <c r="Z41" s="17">
        <f t="shared" si="38"/>
        <v>45.81333333333333</v>
      </c>
      <c r="AA41" s="19">
        <f t="shared" si="30"/>
        <v>22.366666666666664</v>
      </c>
      <c r="AB41" s="17">
        <f t="shared" si="39"/>
        <v>18.86</v>
      </c>
      <c r="AC41" s="17">
        <f t="shared" si="40"/>
        <v>43.141666666666666</v>
      </c>
      <c r="AD41" s="17">
        <f t="shared" si="31"/>
        <v>61.53333333333334</v>
      </c>
      <c r="AE41" s="17">
        <f t="shared" si="41"/>
        <v>60.276666666666664</v>
      </c>
      <c r="AF41" s="17">
        <f t="shared" si="32"/>
        <v>29.583333333333332</v>
      </c>
      <c r="AG41" s="17">
        <f t="shared" si="42"/>
        <v>26.639999999999997</v>
      </c>
      <c r="AH41" s="17">
        <f t="shared" si="10"/>
        <v>44.666666666666664</v>
      </c>
      <c r="AI41" s="17">
        <f t="shared" si="43"/>
        <v>43.69833333333334</v>
      </c>
      <c r="AK41" s="17">
        <f t="shared" si="33"/>
        <v>40.6</v>
      </c>
      <c r="AL41" s="17">
        <f t="shared" si="34"/>
        <v>53.45000000000001</v>
      </c>
      <c r="AM41" s="17">
        <f t="shared" si="35"/>
        <v>45.35</v>
      </c>
      <c r="AN41" s="7"/>
      <c r="AO41" s="7"/>
      <c r="AP41" s="38">
        <f t="shared" si="14"/>
        <v>67.85</v>
      </c>
    </row>
    <row r="42" spans="1:42" ht="15">
      <c r="A42">
        <v>1932</v>
      </c>
      <c r="B42" s="36">
        <v>20.4</v>
      </c>
      <c r="C42" s="36">
        <v>18.9</v>
      </c>
      <c r="D42" s="36">
        <v>20.5</v>
      </c>
      <c r="E42" s="36">
        <v>41.3</v>
      </c>
      <c r="F42" s="36">
        <v>55.3</v>
      </c>
      <c r="G42" s="36">
        <v>67.1</v>
      </c>
      <c r="H42" s="36">
        <v>70</v>
      </c>
      <c r="I42" s="36">
        <v>68</v>
      </c>
      <c r="J42" s="36">
        <v>56.8</v>
      </c>
      <c r="K42" s="36">
        <v>43.9</v>
      </c>
      <c r="L42" s="36">
        <v>27.7</v>
      </c>
      <c r="M42" s="36">
        <v>16.2</v>
      </c>
      <c r="N42" s="17"/>
      <c r="O42" s="17">
        <f t="shared" si="23"/>
        <v>42.175</v>
      </c>
      <c r="P42" s="18"/>
      <c r="Q42" s="17">
        <f t="shared" si="24"/>
        <v>70</v>
      </c>
      <c r="R42" s="17">
        <f t="shared" si="25"/>
        <v>16.2</v>
      </c>
      <c r="S42" s="3">
        <f t="shared" si="26"/>
        <v>12</v>
      </c>
      <c r="U42" s="19">
        <f t="shared" si="27"/>
        <v>39.03333333333333</v>
      </c>
      <c r="V42" s="17">
        <f t="shared" si="36"/>
        <v>41.586666666666666</v>
      </c>
      <c r="W42" s="19">
        <f t="shared" si="28"/>
        <v>68.36666666666666</v>
      </c>
      <c r="X42" s="17">
        <f t="shared" si="37"/>
        <v>68.6</v>
      </c>
      <c r="Y42" s="19">
        <f t="shared" si="29"/>
        <v>42.79999999999999</v>
      </c>
      <c r="Z42" s="17">
        <f t="shared" si="38"/>
        <v>46.513333333333335</v>
      </c>
      <c r="AA42" s="19">
        <f t="shared" si="30"/>
        <v>16.933333333333334</v>
      </c>
      <c r="AB42" s="17">
        <f t="shared" si="39"/>
        <v>18.639999999999997</v>
      </c>
      <c r="AC42" s="17">
        <f t="shared" si="40"/>
        <v>43.834999999999994</v>
      </c>
      <c r="AD42" s="17">
        <f t="shared" si="31"/>
        <v>59.75</v>
      </c>
      <c r="AE42" s="17">
        <f t="shared" si="41"/>
        <v>60.756666666666675</v>
      </c>
      <c r="AF42" s="17">
        <f t="shared" si="32"/>
        <v>24.899999999999995</v>
      </c>
      <c r="AG42" s="17">
        <f t="shared" si="42"/>
        <v>26.976666666666667</v>
      </c>
      <c r="AH42" s="17">
        <f t="shared" si="10"/>
        <v>43.18333333333334</v>
      </c>
      <c r="AI42" s="17">
        <f t="shared" si="43"/>
        <v>43.64333333333333</v>
      </c>
      <c r="AK42" s="17">
        <f t="shared" si="33"/>
        <v>37.24999999999999</v>
      </c>
      <c r="AL42" s="17">
        <f t="shared" si="34"/>
        <v>47.1</v>
      </c>
      <c r="AM42" s="17">
        <f t="shared" si="35"/>
        <v>42.74166666666667</v>
      </c>
      <c r="AN42" s="7"/>
      <c r="AO42" s="7"/>
      <c r="AP42" s="38">
        <f t="shared" si="14"/>
        <v>65.475</v>
      </c>
    </row>
    <row r="43" spans="1:42" ht="15">
      <c r="A43">
        <v>1933</v>
      </c>
      <c r="B43" s="36">
        <v>22.4</v>
      </c>
      <c r="C43" s="36">
        <v>12.2</v>
      </c>
      <c r="D43" s="36">
        <v>27</v>
      </c>
      <c r="E43" s="36">
        <v>40.9</v>
      </c>
      <c r="F43" s="36">
        <v>55.8</v>
      </c>
      <c r="G43" s="36">
        <v>72</v>
      </c>
      <c r="H43" s="36">
        <v>71.4</v>
      </c>
      <c r="I43" s="36">
        <v>65.8</v>
      </c>
      <c r="J43" s="36">
        <v>62.9</v>
      </c>
      <c r="K43" s="36">
        <v>43.6</v>
      </c>
      <c r="L43" s="36">
        <v>28.2</v>
      </c>
      <c r="M43" s="36">
        <v>15.9</v>
      </c>
      <c r="N43" s="17"/>
      <c r="O43" s="17">
        <f t="shared" si="23"/>
        <v>43.175000000000004</v>
      </c>
      <c r="P43" s="18"/>
      <c r="Q43" s="17">
        <f t="shared" si="24"/>
        <v>72</v>
      </c>
      <c r="R43" s="17">
        <f t="shared" si="25"/>
        <v>12.2</v>
      </c>
      <c r="S43" s="3">
        <f t="shared" si="26"/>
        <v>12</v>
      </c>
      <c r="U43" s="19">
        <f t="shared" si="27"/>
        <v>41.233333333333334</v>
      </c>
      <c r="V43" s="17">
        <f t="shared" si="36"/>
        <v>41.11333333333333</v>
      </c>
      <c r="W43" s="19">
        <f t="shared" si="28"/>
        <v>69.73333333333333</v>
      </c>
      <c r="X43" s="17">
        <f t="shared" si="37"/>
        <v>68.42</v>
      </c>
      <c r="Y43" s="19">
        <f t="shared" si="29"/>
        <v>44.9</v>
      </c>
      <c r="Z43" s="17">
        <f t="shared" si="38"/>
        <v>46.03333333333333</v>
      </c>
      <c r="AA43" s="19">
        <f t="shared" si="30"/>
        <v>16.5</v>
      </c>
      <c r="AB43" s="17">
        <f t="shared" si="39"/>
        <v>15.66</v>
      </c>
      <c r="AC43" s="17">
        <f t="shared" si="40"/>
        <v>43.5</v>
      </c>
      <c r="AD43" s="17">
        <f t="shared" si="31"/>
        <v>61.46666666666666</v>
      </c>
      <c r="AE43" s="17">
        <f t="shared" si="41"/>
        <v>60.31</v>
      </c>
      <c r="AF43" s="17">
        <f t="shared" si="32"/>
        <v>24.350000000000005</v>
      </c>
      <c r="AG43" s="17">
        <f t="shared" si="42"/>
        <v>25.31</v>
      </c>
      <c r="AH43" s="17">
        <f t="shared" si="10"/>
        <v>42.45</v>
      </c>
      <c r="AI43" s="17">
        <f t="shared" si="43"/>
        <v>42.72166666666667</v>
      </c>
      <c r="AK43" s="17">
        <f t="shared" si="33"/>
        <v>38.38333333333333</v>
      </c>
      <c r="AL43" s="17">
        <f t="shared" si="34"/>
        <v>47.96666666666666</v>
      </c>
      <c r="AM43" s="17">
        <f t="shared" si="35"/>
        <v>43.15833333333333</v>
      </c>
      <c r="AN43" s="7"/>
      <c r="AO43" s="7"/>
      <c r="AP43" s="38">
        <f t="shared" si="14"/>
        <v>68.02499999999999</v>
      </c>
    </row>
    <row r="44" spans="1:42" ht="15">
      <c r="A44">
        <v>1934</v>
      </c>
      <c r="B44" s="36">
        <v>20.6</v>
      </c>
      <c r="C44" s="36">
        <v>13</v>
      </c>
      <c r="D44" s="36">
        <v>24.8</v>
      </c>
      <c r="E44" s="36">
        <v>41.3</v>
      </c>
      <c r="F44" s="36">
        <v>61.8</v>
      </c>
      <c r="G44" s="36">
        <v>68.6</v>
      </c>
      <c r="H44" s="36">
        <v>70.7</v>
      </c>
      <c r="I44" s="36">
        <v>64.6</v>
      </c>
      <c r="J44" s="36">
        <v>56.3</v>
      </c>
      <c r="K44" s="36">
        <v>49.1</v>
      </c>
      <c r="L44" s="36">
        <v>35.8</v>
      </c>
      <c r="M44" s="36">
        <v>14.3</v>
      </c>
      <c r="N44" s="17"/>
      <c r="O44" s="17">
        <f t="shared" si="23"/>
        <v>43.40833333333333</v>
      </c>
      <c r="P44" s="18"/>
      <c r="Q44" s="17">
        <f t="shared" si="24"/>
        <v>70.7</v>
      </c>
      <c r="R44" s="17">
        <f t="shared" si="25"/>
        <v>13</v>
      </c>
      <c r="S44" s="3">
        <f t="shared" si="26"/>
        <v>12</v>
      </c>
      <c r="U44" s="19">
        <f t="shared" si="27"/>
        <v>42.63333333333333</v>
      </c>
      <c r="V44" s="17">
        <f t="shared" si="36"/>
        <v>41.03333333333334</v>
      </c>
      <c r="W44" s="19">
        <f t="shared" si="28"/>
        <v>67.96666666666667</v>
      </c>
      <c r="X44" s="17">
        <f t="shared" si="37"/>
        <v>68.36</v>
      </c>
      <c r="Y44" s="19">
        <f t="shared" si="29"/>
        <v>47.06666666666666</v>
      </c>
      <c r="Z44" s="17">
        <f t="shared" si="38"/>
        <v>44.599999999999994</v>
      </c>
      <c r="AA44" s="19">
        <f t="shared" si="30"/>
        <v>14.533333333333333</v>
      </c>
      <c r="AB44" s="17">
        <f t="shared" si="39"/>
        <v>14.14</v>
      </c>
      <c r="AC44" s="17">
        <f t="shared" si="40"/>
        <v>42.30499999999999</v>
      </c>
      <c r="AD44" s="17">
        <f t="shared" si="31"/>
        <v>60.550000000000004</v>
      </c>
      <c r="AE44" s="17">
        <f t="shared" si="41"/>
        <v>60.13333333333334</v>
      </c>
      <c r="AF44" s="17">
        <f t="shared" si="32"/>
        <v>26.5</v>
      </c>
      <c r="AG44" s="17">
        <f t="shared" si="42"/>
        <v>24.06</v>
      </c>
      <c r="AH44" s="17">
        <f t="shared" si="10"/>
        <v>42.375</v>
      </c>
      <c r="AI44" s="17">
        <f t="shared" si="43"/>
        <v>42.156666666666666</v>
      </c>
      <c r="AK44" s="17">
        <f t="shared" si="33"/>
        <v>38.35</v>
      </c>
      <c r="AL44" s="17">
        <f t="shared" si="34"/>
        <v>48.46666666666667</v>
      </c>
      <c r="AM44" s="17">
        <f t="shared" si="35"/>
        <v>41.8</v>
      </c>
      <c r="AN44" s="7"/>
      <c r="AO44" s="7"/>
      <c r="AP44" s="38">
        <f t="shared" si="14"/>
        <v>65.05</v>
      </c>
    </row>
    <row r="45" spans="1:42" ht="15">
      <c r="A45">
        <v>1935</v>
      </c>
      <c r="B45" s="36">
        <v>9.7</v>
      </c>
      <c r="C45" s="36">
        <v>19.6</v>
      </c>
      <c r="D45" s="36">
        <v>30.5</v>
      </c>
      <c r="E45" s="36">
        <v>40.7</v>
      </c>
      <c r="F45" s="36">
        <v>50.2</v>
      </c>
      <c r="G45" s="36">
        <v>60.1</v>
      </c>
      <c r="H45" s="36">
        <v>73.6</v>
      </c>
      <c r="I45" s="36">
        <v>67.4</v>
      </c>
      <c r="J45" s="36">
        <v>57.5</v>
      </c>
      <c r="K45" s="36">
        <v>46</v>
      </c>
      <c r="L45" s="36">
        <v>28.4</v>
      </c>
      <c r="M45" s="36">
        <v>16.9</v>
      </c>
      <c r="N45" s="17"/>
      <c r="O45" s="17">
        <f t="shared" si="23"/>
        <v>41.71666666666666</v>
      </c>
      <c r="P45" s="18"/>
      <c r="Q45" s="17">
        <f t="shared" si="24"/>
        <v>73.6</v>
      </c>
      <c r="R45" s="17">
        <f t="shared" si="25"/>
        <v>9.7</v>
      </c>
      <c r="S45" s="3">
        <f t="shared" si="26"/>
        <v>12</v>
      </c>
      <c r="U45" s="19">
        <f t="shared" si="27"/>
        <v>40.46666666666667</v>
      </c>
      <c r="V45" s="17">
        <f t="shared" si="36"/>
        <v>41.266666666666666</v>
      </c>
      <c r="W45" s="19">
        <f t="shared" si="28"/>
        <v>67.03333333333333</v>
      </c>
      <c r="X45" s="17">
        <f t="shared" si="37"/>
        <v>68.47333333333333</v>
      </c>
      <c r="Y45" s="19">
        <f t="shared" si="29"/>
        <v>43.96666666666667</v>
      </c>
      <c r="Z45" s="17">
        <f t="shared" si="38"/>
        <v>44.78666666666666</v>
      </c>
      <c r="AA45" s="19">
        <f t="shared" si="30"/>
        <v>7.966666666666666</v>
      </c>
      <c r="AB45" s="17">
        <f t="shared" si="39"/>
        <v>13.993333333333334</v>
      </c>
      <c r="AC45" s="17">
        <f t="shared" si="40"/>
        <v>42.15166666666667</v>
      </c>
      <c r="AD45" s="17">
        <f t="shared" si="31"/>
        <v>58.25</v>
      </c>
      <c r="AE45" s="17">
        <f t="shared" si="41"/>
        <v>60.25333333333333</v>
      </c>
      <c r="AF45" s="17">
        <f t="shared" si="32"/>
        <v>21.21666666666667</v>
      </c>
      <c r="AG45" s="17">
        <f t="shared" si="42"/>
        <v>24.263333333333335</v>
      </c>
      <c r="AH45" s="17">
        <f t="shared" si="10"/>
        <v>40.93333333333334</v>
      </c>
      <c r="AI45" s="17">
        <f t="shared" si="43"/>
        <v>42.07333333333334</v>
      </c>
      <c r="AK45" s="17">
        <f t="shared" si="33"/>
        <v>35.13333333333333</v>
      </c>
      <c r="AL45" s="17">
        <f t="shared" si="34"/>
        <v>48.29999999999999</v>
      </c>
      <c r="AM45" s="17">
        <f t="shared" si="35"/>
        <v>40.36666666666666</v>
      </c>
      <c r="AN45" s="7"/>
      <c r="AO45" s="7"/>
      <c r="AP45" s="38">
        <f t="shared" si="14"/>
        <v>64.65</v>
      </c>
    </row>
    <row r="46" spans="1:42" ht="15">
      <c r="A46">
        <v>1936</v>
      </c>
      <c r="B46" s="36">
        <v>6.6</v>
      </c>
      <c r="C46" s="36">
        <v>0.4</v>
      </c>
      <c r="D46" s="36">
        <v>29</v>
      </c>
      <c r="E46" s="36">
        <v>36.8</v>
      </c>
      <c r="F46" s="36">
        <v>59.6</v>
      </c>
      <c r="G46" s="36">
        <v>62.2</v>
      </c>
      <c r="H46" s="36">
        <v>74.4</v>
      </c>
      <c r="I46" s="36">
        <v>69.5</v>
      </c>
      <c r="J46" s="36">
        <v>61.4</v>
      </c>
      <c r="K46" s="36">
        <v>43.2</v>
      </c>
      <c r="L46" s="36">
        <v>28.2</v>
      </c>
      <c r="M46" s="36">
        <v>21.3</v>
      </c>
      <c r="N46" s="17"/>
      <c r="O46" s="17">
        <f t="shared" si="23"/>
        <v>41.05</v>
      </c>
      <c r="P46" s="18"/>
      <c r="Q46" s="17">
        <f t="shared" si="24"/>
        <v>74.4</v>
      </c>
      <c r="R46" s="17">
        <f t="shared" si="25"/>
        <v>0.4</v>
      </c>
      <c r="S46" s="3">
        <f t="shared" si="26"/>
        <v>12</v>
      </c>
      <c r="U46" s="19">
        <f t="shared" si="27"/>
        <v>41.800000000000004</v>
      </c>
      <c r="V46" s="17">
        <f t="shared" si="36"/>
        <v>41.873333333333335</v>
      </c>
      <c r="W46" s="19">
        <f t="shared" si="28"/>
        <v>68.7</v>
      </c>
      <c r="X46" s="17">
        <f t="shared" si="37"/>
        <v>67.96666666666667</v>
      </c>
      <c r="Y46" s="19">
        <f t="shared" si="29"/>
        <v>44.26666666666666</v>
      </c>
      <c r="Z46" s="17">
        <f t="shared" si="38"/>
        <v>45.22666666666666</v>
      </c>
      <c r="AA46" s="19">
        <f t="shared" si="30"/>
        <v>14.766666666666667</v>
      </c>
      <c r="AB46" s="17">
        <f t="shared" si="39"/>
        <v>13.993333333333334</v>
      </c>
      <c r="AC46" s="17">
        <f t="shared" si="40"/>
        <v>42.31</v>
      </c>
      <c r="AD46" s="17">
        <f t="shared" si="31"/>
        <v>60.65</v>
      </c>
      <c r="AE46" s="17">
        <f t="shared" si="41"/>
        <v>59.88333333333334</v>
      </c>
      <c r="AF46" s="17">
        <f t="shared" si="32"/>
        <v>23.333333333333332</v>
      </c>
      <c r="AG46" s="17">
        <f t="shared" si="42"/>
        <v>24.720000000000002</v>
      </c>
      <c r="AH46" s="17">
        <f t="shared" si="10"/>
        <v>41.84166666666667</v>
      </c>
      <c r="AI46" s="17">
        <f t="shared" si="43"/>
        <v>42.285000000000004</v>
      </c>
      <c r="AK46" s="17">
        <f t="shared" si="33"/>
        <v>32.43333333333334</v>
      </c>
      <c r="AL46" s="17">
        <f t="shared" si="34"/>
        <v>49.666666666666664</v>
      </c>
      <c r="AM46" s="17">
        <f t="shared" si="35"/>
        <v>42.09166666666667</v>
      </c>
      <c r="AN46" s="7"/>
      <c r="AO46" s="7"/>
      <c r="AP46" s="38">
        <f t="shared" si="14"/>
        <v>66.875</v>
      </c>
    </row>
    <row r="47" spans="1:42" ht="15">
      <c r="A47">
        <v>1937</v>
      </c>
      <c r="B47" s="36">
        <v>8.9</v>
      </c>
      <c r="C47" s="36">
        <v>14.1</v>
      </c>
      <c r="D47" s="36">
        <v>24.3</v>
      </c>
      <c r="E47" s="36">
        <v>40.4</v>
      </c>
      <c r="F47" s="36">
        <v>55.9</v>
      </c>
      <c r="G47" s="36">
        <v>63.5</v>
      </c>
      <c r="H47" s="36">
        <v>71.2</v>
      </c>
      <c r="I47" s="36">
        <v>72.1</v>
      </c>
      <c r="J47" s="36">
        <v>59</v>
      </c>
      <c r="K47" s="36">
        <v>43.1</v>
      </c>
      <c r="L47" s="36">
        <v>29.1</v>
      </c>
      <c r="M47" s="36">
        <v>15.3</v>
      </c>
      <c r="N47" s="17"/>
      <c r="O47" s="17">
        <f t="shared" si="23"/>
        <v>41.40833333333334</v>
      </c>
      <c r="P47" s="18"/>
      <c r="Q47" s="17">
        <f t="shared" si="24"/>
        <v>72.1</v>
      </c>
      <c r="R47" s="17">
        <f t="shared" si="25"/>
        <v>8.9</v>
      </c>
      <c r="S47" s="3">
        <f t="shared" si="26"/>
        <v>12</v>
      </c>
      <c r="U47" s="19">
        <f t="shared" si="27"/>
        <v>40.199999999999996</v>
      </c>
      <c r="V47" s="17">
        <f t="shared" si="36"/>
        <v>41.70666666666667</v>
      </c>
      <c r="W47" s="19">
        <f t="shared" si="28"/>
        <v>68.93333333333332</v>
      </c>
      <c r="X47" s="17">
        <f t="shared" si="37"/>
        <v>67.90666666666667</v>
      </c>
      <c r="Y47" s="19">
        <f t="shared" si="29"/>
        <v>43.73333333333333</v>
      </c>
      <c r="Z47" s="17">
        <f t="shared" si="38"/>
        <v>45.18666666666666</v>
      </c>
      <c r="AA47" s="19">
        <f t="shared" si="30"/>
        <v>16.2</v>
      </c>
      <c r="AB47" s="17">
        <f t="shared" si="39"/>
        <v>14.586666666666668</v>
      </c>
      <c r="AC47" s="17">
        <f t="shared" si="40"/>
        <v>42.40333333333333</v>
      </c>
      <c r="AD47" s="17">
        <f t="shared" si="31"/>
        <v>60.35</v>
      </c>
      <c r="AE47" s="17">
        <f t="shared" si="41"/>
        <v>59.85</v>
      </c>
      <c r="AF47" s="17">
        <f t="shared" si="32"/>
        <v>25.916666666666668</v>
      </c>
      <c r="AG47" s="17">
        <f t="shared" si="42"/>
        <v>24.55666666666667</v>
      </c>
      <c r="AH47" s="17">
        <f t="shared" si="10"/>
        <v>42.76666666666667</v>
      </c>
      <c r="AI47" s="17">
        <f t="shared" si="43"/>
        <v>42.225</v>
      </c>
      <c r="AK47" s="17">
        <f t="shared" si="33"/>
        <v>34.516666666666666</v>
      </c>
      <c r="AL47" s="17">
        <f t="shared" si="34"/>
        <v>48.300000000000004</v>
      </c>
      <c r="AM47" s="17">
        <f t="shared" si="35"/>
        <v>43.275000000000006</v>
      </c>
      <c r="AN47" s="7"/>
      <c r="AO47" s="7"/>
      <c r="AP47" s="38">
        <f t="shared" si="14"/>
        <v>66.44999999999999</v>
      </c>
    </row>
    <row r="48" spans="1:42" ht="15">
      <c r="A48">
        <v>1938</v>
      </c>
      <c r="B48" s="36">
        <v>12.2</v>
      </c>
      <c r="C48" s="36">
        <v>21.1</v>
      </c>
      <c r="D48" s="36">
        <v>34.7</v>
      </c>
      <c r="E48" s="36">
        <v>44</v>
      </c>
      <c r="F48" s="36">
        <v>54.1</v>
      </c>
      <c r="G48" s="36">
        <v>63.4</v>
      </c>
      <c r="H48" s="36">
        <v>68.8</v>
      </c>
      <c r="I48" s="36">
        <v>69.4</v>
      </c>
      <c r="J48" s="36">
        <v>58</v>
      </c>
      <c r="K48" s="36">
        <v>51.2</v>
      </c>
      <c r="L48" s="36">
        <v>32.1</v>
      </c>
      <c r="M48" s="36">
        <v>18.6</v>
      </c>
      <c r="N48" s="17"/>
      <c r="O48" s="17">
        <f t="shared" si="23"/>
        <v>43.96666666666667</v>
      </c>
      <c r="P48" s="18"/>
      <c r="Q48" s="17">
        <f t="shared" si="24"/>
        <v>69.4</v>
      </c>
      <c r="R48" s="17">
        <f t="shared" si="25"/>
        <v>12.2</v>
      </c>
      <c r="S48" s="3">
        <f t="shared" si="26"/>
        <v>12</v>
      </c>
      <c r="U48" s="19">
        <f t="shared" si="27"/>
        <v>44.26666666666667</v>
      </c>
      <c r="V48" s="17">
        <f t="shared" si="36"/>
        <v>41.18000000000001</v>
      </c>
      <c r="W48" s="19">
        <f t="shared" si="28"/>
        <v>67.2</v>
      </c>
      <c r="X48" s="17">
        <f t="shared" si="37"/>
        <v>67.79333333333334</v>
      </c>
      <c r="Y48" s="19">
        <f t="shared" si="29"/>
        <v>47.1</v>
      </c>
      <c r="Z48" s="17">
        <f t="shared" si="38"/>
        <v>45.57333333333334</v>
      </c>
      <c r="AA48" s="19">
        <f t="shared" si="30"/>
        <v>16.5</v>
      </c>
      <c r="AB48" s="17">
        <f t="shared" si="39"/>
        <v>16.48</v>
      </c>
      <c r="AC48" s="17">
        <f t="shared" si="40"/>
        <v>42.343333333333334</v>
      </c>
      <c r="AD48" s="17">
        <f t="shared" si="31"/>
        <v>59.616666666666674</v>
      </c>
      <c r="AE48" s="17">
        <f t="shared" si="41"/>
        <v>59.89333333333334</v>
      </c>
      <c r="AF48" s="17">
        <f t="shared" si="32"/>
        <v>26.633333333333336</v>
      </c>
      <c r="AG48" s="17">
        <f t="shared" si="42"/>
        <v>25.44666666666667</v>
      </c>
      <c r="AH48" s="17">
        <f t="shared" si="10"/>
        <v>43.50833333333333</v>
      </c>
      <c r="AI48" s="17">
        <f t="shared" si="43"/>
        <v>42.79833333333333</v>
      </c>
      <c r="AK48" s="17">
        <f t="shared" si="33"/>
        <v>38.25</v>
      </c>
      <c r="AL48" s="17">
        <f t="shared" si="34"/>
        <v>49.68333333333334</v>
      </c>
      <c r="AM48" s="17">
        <f t="shared" si="35"/>
        <v>43.325</v>
      </c>
      <c r="AN48" s="7"/>
      <c r="AO48" s="7"/>
      <c r="AP48" s="38">
        <f t="shared" si="14"/>
        <v>64.9</v>
      </c>
    </row>
    <row r="49" spans="1:42" ht="15">
      <c r="A49">
        <v>1939</v>
      </c>
      <c r="B49" s="36">
        <v>19.1</v>
      </c>
      <c r="C49" s="36">
        <v>11.8</v>
      </c>
      <c r="D49" s="36">
        <v>27</v>
      </c>
      <c r="E49" s="36">
        <v>39.5</v>
      </c>
      <c r="F49" s="36">
        <v>58.9</v>
      </c>
      <c r="G49" s="36">
        <v>65.5</v>
      </c>
      <c r="H49" s="36">
        <v>70.4</v>
      </c>
      <c r="I49" s="36">
        <v>67.1</v>
      </c>
      <c r="J49" s="36">
        <v>60.9</v>
      </c>
      <c r="K49" s="36">
        <v>46.3</v>
      </c>
      <c r="L49" s="36">
        <v>33.4</v>
      </c>
      <c r="M49" s="36">
        <v>26.6</v>
      </c>
      <c r="N49" s="17"/>
      <c r="O49" s="17">
        <f t="shared" si="23"/>
        <v>43.875</v>
      </c>
      <c r="P49" s="18"/>
      <c r="Q49" s="17">
        <f t="shared" si="24"/>
        <v>70.4</v>
      </c>
      <c r="R49" s="17">
        <f t="shared" si="25"/>
        <v>11.8</v>
      </c>
      <c r="S49" s="3">
        <f t="shared" si="26"/>
        <v>12</v>
      </c>
      <c r="U49" s="19">
        <f t="shared" si="27"/>
        <v>41.800000000000004</v>
      </c>
      <c r="V49" s="17">
        <f t="shared" si="36"/>
        <v>41.60666666666667</v>
      </c>
      <c r="W49" s="19">
        <f t="shared" si="28"/>
        <v>67.66666666666667</v>
      </c>
      <c r="X49" s="17">
        <f t="shared" si="37"/>
        <v>67.58666666666667</v>
      </c>
      <c r="Y49" s="19">
        <f t="shared" si="29"/>
        <v>46.86666666666667</v>
      </c>
      <c r="Z49" s="17">
        <f t="shared" si="38"/>
        <v>46.260000000000005</v>
      </c>
      <c r="AA49" s="19">
        <f t="shared" si="30"/>
        <v>17.5</v>
      </c>
      <c r="AB49" s="17">
        <f t="shared" si="39"/>
        <v>17.446666666666665</v>
      </c>
      <c r="AC49" s="17">
        <f t="shared" si="40"/>
        <v>43.05833333333333</v>
      </c>
      <c r="AD49" s="17">
        <f t="shared" si="31"/>
        <v>60.383333333333326</v>
      </c>
      <c r="AE49" s="17">
        <f t="shared" si="41"/>
        <v>60.15</v>
      </c>
      <c r="AF49" s="17">
        <f t="shared" si="32"/>
        <v>25.683333333333334</v>
      </c>
      <c r="AG49" s="17">
        <f t="shared" si="42"/>
        <v>26.563333333333333</v>
      </c>
      <c r="AH49" s="17">
        <f t="shared" si="10"/>
        <v>42.074999999999996</v>
      </c>
      <c r="AI49" s="17">
        <f t="shared" si="43"/>
        <v>43.24666666666667</v>
      </c>
      <c r="AK49" s="17">
        <f t="shared" si="33"/>
        <v>36.96666666666667</v>
      </c>
      <c r="AL49" s="17">
        <f t="shared" si="34"/>
        <v>50.78333333333333</v>
      </c>
      <c r="AM49" s="17">
        <f t="shared" si="35"/>
        <v>42.33333333333333</v>
      </c>
      <c r="AN49" s="7"/>
      <c r="AO49" s="7"/>
      <c r="AP49" s="38">
        <f t="shared" si="14"/>
        <v>65.975</v>
      </c>
    </row>
    <row r="50" spans="1:42" ht="15">
      <c r="A50">
        <v>1940</v>
      </c>
      <c r="B50" s="36">
        <v>6.9</v>
      </c>
      <c r="C50" s="36">
        <v>19</v>
      </c>
      <c r="D50" s="36">
        <v>21.9</v>
      </c>
      <c r="E50" s="36">
        <v>39.8</v>
      </c>
      <c r="F50" s="36">
        <v>51.8</v>
      </c>
      <c r="G50" s="36">
        <v>63.9</v>
      </c>
      <c r="H50" s="36">
        <v>70</v>
      </c>
      <c r="I50" s="36">
        <v>65.5</v>
      </c>
      <c r="J50" s="36">
        <v>59.8</v>
      </c>
      <c r="K50" s="36">
        <v>49.3</v>
      </c>
      <c r="L50" s="36">
        <v>28.6</v>
      </c>
      <c r="M50" s="36">
        <v>20.5</v>
      </c>
      <c r="N50" s="17"/>
      <c r="O50" s="17">
        <f t="shared" si="23"/>
        <v>41.416666666666664</v>
      </c>
      <c r="P50" s="18"/>
      <c r="Q50" s="17">
        <f t="shared" si="24"/>
        <v>70</v>
      </c>
      <c r="R50" s="17">
        <f t="shared" si="25"/>
        <v>6.9</v>
      </c>
      <c r="S50" s="3">
        <f t="shared" si="26"/>
        <v>12</v>
      </c>
      <c r="U50" s="19">
        <f t="shared" si="27"/>
        <v>37.833333333333336</v>
      </c>
      <c r="V50" s="17">
        <f t="shared" si="36"/>
        <v>42.52</v>
      </c>
      <c r="W50" s="19">
        <f t="shared" si="28"/>
        <v>66.46666666666667</v>
      </c>
      <c r="X50" s="17">
        <f t="shared" si="37"/>
        <v>66.98666666666666</v>
      </c>
      <c r="Y50" s="19">
        <f t="shared" si="29"/>
        <v>45.9</v>
      </c>
      <c r="Z50" s="17">
        <f t="shared" si="38"/>
        <v>46.45333333333333</v>
      </c>
      <c r="AA50" s="19">
        <f t="shared" si="30"/>
        <v>17.433333333333334</v>
      </c>
      <c r="AB50" s="17">
        <f t="shared" si="39"/>
        <v>16.86</v>
      </c>
      <c r="AC50" s="17">
        <f t="shared" si="40"/>
        <v>43.33</v>
      </c>
      <c r="AD50" s="17">
        <f t="shared" si="31"/>
        <v>58.46666666666667</v>
      </c>
      <c r="AE50" s="17">
        <f t="shared" si="41"/>
        <v>59.92999999999999</v>
      </c>
      <c r="AF50" s="17">
        <f t="shared" si="32"/>
        <v>25.66666666666667</v>
      </c>
      <c r="AG50" s="17">
        <f t="shared" si="42"/>
        <v>26.03666666666667</v>
      </c>
      <c r="AH50" s="17">
        <f t="shared" si="10"/>
        <v>43.800000000000004</v>
      </c>
      <c r="AI50" s="17">
        <f t="shared" si="43"/>
        <v>42.913333333333334</v>
      </c>
      <c r="AK50" s="17">
        <f t="shared" si="33"/>
        <v>33.88333333333333</v>
      </c>
      <c r="AL50" s="17">
        <f t="shared" si="34"/>
        <v>48.95000000000001</v>
      </c>
      <c r="AM50" s="17">
        <f t="shared" si="35"/>
        <v>43.575</v>
      </c>
      <c r="AN50" s="7"/>
      <c r="AO50" s="7"/>
      <c r="AP50" s="38">
        <f t="shared" si="14"/>
        <v>64.8</v>
      </c>
    </row>
    <row r="51" spans="1:42" ht="15">
      <c r="A51">
        <v>1941</v>
      </c>
      <c r="B51" s="36">
        <v>16.4</v>
      </c>
      <c r="C51" s="36">
        <v>15.4</v>
      </c>
      <c r="D51" s="36">
        <v>23.8</v>
      </c>
      <c r="E51" s="36">
        <v>48.7</v>
      </c>
      <c r="F51" s="36">
        <v>59.3</v>
      </c>
      <c r="G51" s="36">
        <v>65.6</v>
      </c>
      <c r="H51" s="36">
        <v>70.1</v>
      </c>
      <c r="I51" s="36">
        <v>67.3</v>
      </c>
      <c r="J51" s="36">
        <v>60.6</v>
      </c>
      <c r="K51" s="36">
        <v>47.8</v>
      </c>
      <c r="L51" s="36">
        <v>34.7</v>
      </c>
      <c r="M51" s="36">
        <v>25.8</v>
      </c>
      <c r="N51" s="17"/>
      <c r="O51" s="17">
        <f t="shared" si="23"/>
        <v>44.625</v>
      </c>
      <c r="P51" s="18"/>
      <c r="Q51" s="17">
        <f t="shared" si="24"/>
        <v>70.1</v>
      </c>
      <c r="R51" s="17">
        <f t="shared" si="25"/>
        <v>15.4</v>
      </c>
      <c r="S51" s="3">
        <f t="shared" si="26"/>
        <v>12</v>
      </c>
      <c r="U51" s="19">
        <f t="shared" si="27"/>
        <v>43.93333333333334</v>
      </c>
      <c r="V51" s="17">
        <f t="shared" si="36"/>
        <v>41.32666666666667</v>
      </c>
      <c r="W51" s="19">
        <f t="shared" si="28"/>
        <v>67.66666666666667</v>
      </c>
      <c r="X51" s="17">
        <f t="shared" si="37"/>
        <v>67.26666666666668</v>
      </c>
      <c r="Y51" s="19">
        <f t="shared" si="29"/>
        <v>47.70000000000001</v>
      </c>
      <c r="Z51" s="17">
        <f t="shared" si="38"/>
        <v>45.58</v>
      </c>
      <c r="AA51" s="19">
        <f t="shared" si="30"/>
        <v>19.599999999999998</v>
      </c>
      <c r="AB51" s="17">
        <f t="shared" si="39"/>
        <v>17.766666666666666</v>
      </c>
      <c r="AC51" s="17">
        <f t="shared" si="40"/>
        <v>42.788333333333334</v>
      </c>
      <c r="AD51" s="17">
        <f t="shared" si="31"/>
        <v>61.93333333333334</v>
      </c>
      <c r="AE51" s="17">
        <f t="shared" si="41"/>
        <v>59.79</v>
      </c>
      <c r="AF51" s="17">
        <f t="shared" si="32"/>
        <v>28.916666666666668</v>
      </c>
      <c r="AG51" s="17">
        <f t="shared" si="42"/>
        <v>26.093333333333334</v>
      </c>
      <c r="AH51" s="17">
        <f t="shared" si="10"/>
        <v>44.083333333333336</v>
      </c>
      <c r="AI51" s="17">
        <f t="shared" si="43"/>
        <v>42.89833333333333</v>
      </c>
      <c r="AK51" s="17">
        <f t="shared" si="33"/>
        <v>38.199999999999996</v>
      </c>
      <c r="AL51" s="17">
        <f t="shared" si="34"/>
        <v>51.04999999999999</v>
      </c>
      <c r="AM51" s="17">
        <f t="shared" si="35"/>
        <v>44.78333333333333</v>
      </c>
      <c r="AN51" s="7"/>
      <c r="AO51" s="7"/>
      <c r="AP51" s="38">
        <f t="shared" si="14"/>
        <v>65.9</v>
      </c>
    </row>
    <row r="52" spans="1:42" ht="15">
      <c r="A52">
        <v>1942</v>
      </c>
      <c r="B52" s="36">
        <v>16.2</v>
      </c>
      <c r="C52" s="36">
        <v>16.8</v>
      </c>
      <c r="D52" s="36">
        <v>32.2</v>
      </c>
      <c r="E52" s="36">
        <v>48.8</v>
      </c>
      <c r="F52" s="36">
        <v>53.3</v>
      </c>
      <c r="G52" s="36">
        <v>63.8</v>
      </c>
      <c r="H52" s="36">
        <v>67.8</v>
      </c>
      <c r="I52" s="36">
        <v>66.2</v>
      </c>
      <c r="J52" s="36">
        <v>55.6</v>
      </c>
      <c r="K52" s="36">
        <v>47.1</v>
      </c>
      <c r="L52" s="36">
        <v>31.4</v>
      </c>
      <c r="M52" s="36">
        <v>14</v>
      </c>
      <c r="N52" s="17"/>
      <c r="O52" s="17">
        <f t="shared" si="23"/>
        <v>42.76666666666667</v>
      </c>
      <c r="P52" s="18"/>
      <c r="Q52" s="17">
        <f t="shared" si="24"/>
        <v>67.8</v>
      </c>
      <c r="R52" s="17">
        <f t="shared" si="25"/>
        <v>14</v>
      </c>
      <c r="S52" s="3">
        <f t="shared" si="26"/>
        <v>12</v>
      </c>
      <c r="U52" s="19">
        <f t="shared" si="27"/>
        <v>44.76666666666667</v>
      </c>
      <c r="V52" s="17">
        <f t="shared" si="36"/>
        <v>41.13333333333334</v>
      </c>
      <c r="W52" s="19">
        <f t="shared" si="28"/>
        <v>65.93333333333334</v>
      </c>
      <c r="X52" s="17">
        <f t="shared" si="37"/>
        <v>67.24000000000001</v>
      </c>
      <c r="Y52" s="19">
        <f t="shared" si="29"/>
        <v>44.699999999999996</v>
      </c>
      <c r="Z52" s="17">
        <f t="shared" si="38"/>
        <v>45.71333333333333</v>
      </c>
      <c r="AA52" s="19">
        <f t="shared" si="30"/>
        <v>13.266666666666666</v>
      </c>
      <c r="AB52" s="17">
        <f t="shared" si="39"/>
        <v>17.093333333333334</v>
      </c>
      <c r="AC52" s="17">
        <f t="shared" si="40"/>
        <v>42.78333333333333</v>
      </c>
      <c r="AD52" s="17">
        <f t="shared" si="31"/>
        <v>59.25</v>
      </c>
      <c r="AE52" s="17">
        <f t="shared" si="41"/>
        <v>59.70333333333333</v>
      </c>
      <c r="AF52" s="17">
        <f t="shared" si="32"/>
        <v>23.28333333333333</v>
      </c>
      <c r="AG52" s="17">
        <f t="shared" si="42"/>
        <v>26.43</v>
      </c>
      <c r="AH52" s="17">
        <f t="shared" si="10"/>
        <v>41.1</v>
      </c>
      <c r="AI52" s="17">
        <f t="shared" si="43"/>
        <v>42.903333333333336</v>
      </c>
      <c r="AK52" s="17">
        <f t="shared" si="33"/>
        <v>38.51666666666667</v>
      </c>
      <c r="AL52" s="17">
        <f t="shared" si="34"/>
        <v>47.01666666666666</v>
      </c>
      <c r="AM52" s="17">
        <f t="shared" si="35"/>
        <v>40.81666666666666</v>
      </c>
      <c r="AN52" s="7"/>
      <c r="AO52" s="7"/>
      <c r="AP52" s="38">
        <f t="shared" si="14"/>
        <v>63.35</v>
      </c>
    </row>
    <row r="53" spans="1:42" ht="15">
      <c r="A53">
        <v>1943</v>
      </c>
      <c r="B53" s="36">
        <v>9.3</v>
      </c>
      <c r="C53" s="36">
        <v>16.5</v>
      </c>
      <c r="D53" s="36">
        <v>21.4</v>
      </c>
      <c r="E53" s="36">
        <v>40.5</v>
      </c>
      <c r="F53" s="36">
        <v>53</v>
      </c>
      <c r="G53" s="36">
        <v>67</v>
      </c>
      <c r="H53" s="36">
        <v>70.8</v>
      </c>
      <c r="I53" s="36">
        <v>68</v>
      </c>
      <c r="J53" s="36">
        <v>54.2</v>
      </c>
      <c r="K53" s="36">
        <v>46.5</v>
      </c>
      <c r="L53" s="36">
        <v>27.5</v>
      </c>
      <c r="M53" s="36">
        <v>20.4</v>
      </c>
      <c r="N53" s="17"/>
      <c r="O53" s="17">
        <f t="shared" si="23"/>
        <v>41.25833333333333</v>
      </c>
      <c r="P53" s="18"/>
      <c r="Q53" s="17">
        <f t="shared" si="24"/>
        <v>70.8</v>
      </c>
      <c r="R53" s="17">
        <f t="shared" si="25"/>
        <v>9.3</v>
      </c>
      <c r="S53" s="3">
        <f t="shared" si="26"/>
        <v>12</v>
      </c>
      <c r="U53" s="19">
        <f t="shared" si="27"/>
        <v>38.300000000000004</v>
      </c>
      <c r="V53" s="17">
        <f t="shared" si="36"/>
        <v>42.26666666666667</v>
      </c>
      <c r="W53" s="19">
        <f t="shared" si="28"/>
        <v>68.60000000000001</v>
      </c>
      <c r="X53" s="17">
        <f t="shared" si="37"/>
        <v>66.72000000000001</v>
      </c>
      <c r="Y53" s="19">
        <f t="shared" si="29"/>
        <v>42.73333333333333</v>
      </c>
      <c r="Z53" s="17">
        <f t="shared" si="38"/>
        <v>45.36666666666666</v>
      </c>
      <c r="AA53" s="19">
        <f t="shared" si="30"/>
        <v>21.033333333333335</v>
      </c>
      <c r="AB53" s="17">
        <f t="shared" si="39"/>
        <v>16.6</v>
      </c>
      <c r="AC53" s="17">
        <f t="shared" si="40"/>
        <v>42.739999999999995</v>
      </c>
      <c r="AD53" s="17">
        <f t="shared" si="31"/>
        <v>58.916666666666664</v>
      </c>
      <c r="AE53" s="17">
        <f t="shared" si="41"/>
        <v>59.376666666666665</v>
      </c>
      <c r="AF53" s="17">
        <f t="shared" si="32"/>
        <v>26.916666666666668</v>
      </c>
      <c r="AG53" s="17">
        <f t="shared" si="42"/>
        <v>26.59666666666667</v>
      </c>
      <c r="AH53" s="17">
        <f t="shared" si="10"/>
        <v>43.43333333333334</v>
      </c>
      <c r="AI53" s="17">
        <f t="shared" si="43"/>
        <v>42.66166666666667</v>
      </c>
      <c r="AK53" s="17">
        <f t="shared" si="33"/>
        <v>34.61666666666667</v>
      </c>
      <c r="AL53" s="17">
        <f t="shared" si="34"/>
        <v>47.9</v>
      </c>
      <c r="AM53" s="17">
        <f t="shared" si="35"/>
        <v>43.25833333333333</v>
      </c>
      <c r="AN53" s="7"/>
      <c r="AO53" s="7"/>
      <c r="AP53" s="38">
        <f t="shared" si="14"/>
        <v>65</v>
      </c>
    </row>
    <row r="54" spans="1:42" ht="15">
      <c r="A54">
        <v>1944</v>
      </c>
      <c r="B54" s="36">
        <v>23.3</v>
      </c>
      <c r="C54" s="36">
        <v>19.4</v>
      </c>
      <c r="D54" s="36">
        <v>24.4</v>
      </c>
      <c r="E54" s="36">
        <v>39.3</v>
      </c>
      <c r="F54" s="36">
        <v>58.8</v>
      </c>
      <c r="G54" s="36">
        <v>66.5</v>
      </c>
      <c r="H54" s="36">
        <v>67.8</v>
      </c>
      <c r="I54" s="36">
        <v>68.3</v>
      </c>
      <c r="J54" s="36">
        <v>59</v>
      </c>
      <c r="K54" s="36">
        <v>47</v>
      </c>
      <c r="L54" s="36">
        <v>36.6</v>
      </c>
      <c r="M54" s="36">
        <v>15.8</v>
      </c>
      <c r="N54" s="17"/>
      <c r="O54" s="17">
        <f t="shared" si="23"/>
        <v>43.85</v>
      </c>
      <c r="P54" s="18"/>
      <c r="Q54" s="17">
        <f t="shared" si="24"/>
        <v>68.3</v>
      </c>
      <c r="R54" s="17">
        <f t="shared" si="25"/>
        <v>15.8</v>
      </c>
      <c r="S54" s="3">
        <f t="shared" si="26"/>
        <v>12</v>
      </c>
      <c r="U54" s="19">
        <f t="shared" si="27"/>
        <v>40.833333333333336</v>
      </c>
      <c r="V54" s="17">
        <f t="shared" si="36"/>
        <v>42.62</v>
      </c>
      <c r="W54" s="19">
        <f t="shared" si="28"/>
        <v>67.53333333333335</v>
      </c>
      <c r="X54" s="17">
        <f t="shared" si="37"/>
        <v>66.27333333333334</v>
      </c>
      <c r="Y54" s="19">
        <f t="shared" si="29"/>
        <v>47.53333333333333</v>
      </c>
      <c r="Z54" s="17">
        <f t="shared" si="38"/>
        <v>45.15999999999999</v>
      </c>
      <c r="AA54" s="19">
        <f t="shared" si="30"/>
        <v>14.133333333333333</v>
      </c>
      <c r="AB54" s="17">
        <f t="shared" si="39"/>
        <v>16.093333333333334</v>
      </c>
      <c r="AC54" s="17">
        <f t="shared" si="40"/>
        <v>42.568333333333335</v>
      </c>
      <c r="AD54" s="17">
        <f t="shared" si="31"/>
        <v>59.949999999999996</v>
      </c>
      <c r="AE54" s="17">
        <f t="shared" si="41"/>
        <v>58.72666666666667</v>
      </c>
      <c r="AF54" s="17">
        <f t="shared" si="32"/>
        <v>27.366666666666664</v>
      </c>
      <c r="AG54" s="17">
        <f t="shared" si="42"/>
        <v>26.133333333333333</v>
      </c>
      <c r="AH54" s="17">
        <f t="shared" si="10"/>
        <v>42.1</v>
      </c>
      <c r="AI54" s="17">
        <f t="shared" si="43"/>
        <v>42.35666666666667</v>
      </c>
      <c r="AK54" s="17">
        <f t="shared" si="33"/>
        <v>38.61666666666667</v>
      </c>
      <c r="AL54" s="17">
        <f t="shared" si="34"/>
        <v>49.083333333333336</v>
      </c>
      <c r="AM54" s="17">
        <f t="shared" si="35"/>
        <v>42.55833333333334</v>
      </c>
      <c r="AN54" s="7"/>
      <c r="AO54" s="7"/>
      <c r="AP54" s="38">
        <f t="shared" si="14"/>
        <v>65.4</v>
      </c>
    </row>
    <row r="55" spans="1:42" ht="15">
      <c r="A55">
        <v>1945</v>
      </c>
      <c r="B55" s="36">
        <v>10.1</v>
      </c>
      <c r="C55" s="36">
        <v>16.5</v>
      </c>
      <c r="D55" s="36">
        <v>38.2</v>
      </c>
      <c r="E55" s="36">
        <v>42.7</v>
      </c>
      <c r="F55" s="36">
        <v>49.6</v>
      </c>
      <c r="G55" s="36">
        <v>59.1</v>
      </c>
      <c r="H55" s="36">
        <v>66.1</v>
      </c>
      <c r="I55" s="36">
        <v>66.4</v>
      </c>
      <c r="J55" s="36">
        <v>57.1</v>
      </c>
      <c r="K55" s="36">
        <v>44.7</v>
      </c>
      <c r="L55" s="36">
        <v>30.7</v>
      </c>
      <c r="M55" s="36">
        <v>13.2</v>
      </c>
      <c r="N55" s="17"/>
      <c r="O55" s="17">
        <f t="shared" si="23"/>
        <v>41.2</v>
      </c>
      <c r="P55" s="18"/>
      <c r="Q55" s="17">
        <f t="shared" si="24"/>
        <v>66.4</v>
      </c>
      <c r="R55" s="17">
        <f t="shared" si="25"/>
        <v>10.1</v>
      </c>
      <c r="S55" s="3">
        <f t="shared" si="26"/>
        <v>12</v>
      </c>
      <c r="U55" s="19">
        <f t="shared" si="27"/>
        <v>43.5</v>
      </c>
      <c r="V55" s="17">
        <f t="shared" si="36"/>
        <v>41.32000000000001</v>
      </c>
      <c r="W55" s="19">
        <f t="shared" si="28"/>
        <v>63.86666666666667</v>
      </c>
      <c r="X55" s="17">
        <f t="shared" si="37"/>
        <v>66.57333333333335</v>
      </c>
      <c r="Y55" s="19">
        <f t="shared" si="29"/>
        <v>44.166666666666664</v>
      </c>
      <c r="Z55" s="17">
        <f t="shared" si="38"/>
        <v>45.67999999999999</v>
      </c>
      <c r="AA55" s="19">
        <f t="shared" si="30"/>
        <v>14.966666666666667</v>
      </c>
      <c r="AB55" s="17">
        <f t="shared" si="39"/>
        <v>16.093333333333334</v>
      </c>
      <c r="AC55" s="17">
        <f t="shared" si="40"/>
        <v>42.485</v>
      </c>
      <c r="AD55" s="17">
        <f t="shared" si="31"/>
        <v>56.833333333333336</v>
      </c>
      <c r="AE55" s="17">
        <f t="shared" si="41"/>
        <v>58.58</v>
      </c>
      <c r="AF55" s="17">
        <f t="shared" si="32"/>
        <v>26.5</v>
      </c>
      <c r="AG55" s="17">
        <f t="shared" si="42"/>
        <v>26.409999999999997</v>
      </c>
      <c r="AH55" s="17">
        <f t="shared" si="10"/>
        <v>42.59166666666666</v>
      </c>
      <c r="AI55" s="17">
        <f t="shared" si="43"/>
        <v>42.67166666666667</v>
      </c>
      <c r="AK55" s="17">
        <f t="shared" si="33"/>
        <v>36.03333333333334</v>
      </c>
      <c r="AL55" s="17">
        <f t="shared" si="34"/>
        <v>46.36666666666667</v>
      </c>
      <c r="AM55" s="17">
        <f t="shared" si="35"/>
        <v>42.5</v>
      </c>
      <c r="AN55" s="7"/>
      <c r="AO55" s="7"/>
      <c r="AP55" s="38">
        <f t="shared" si="14"/>
        <v>62.175</v>
      </c>
    </row>
    <row r="56" spans="1:42" ht="15">
      <c r="A56">
        <v>1946</v>
      </c>
      <c r="B56" s="36">
        <v>15.7</v>
      </c>
      <c r="C56" s="36">
        <v>16</v>
      </c>
      <c r="D56" s="36">
        <v>38.7</v>
      </c>
      <c r="E56" s="36">
        <v>46</v>
      </c>
      <c r="F56" s="36">
        <v>52.4</v>
      </c>
      <c r="G56" s="36">
        <v>63</v>
      </c>
      <c r="H56" s="36">
        <v>68.8</v>
      </c>
      <c r="I56" s="36">
        <v>64.5</v>
      </c>
      <c r="J56" s="36">
        <v>57.4</v>
      </c>
      <c r="K56" s="36">
        <v>50</v>
      </c>
      <c r="L56" s="36">
        <v>32.6</v>
      </c>
      <c r="M56" s="36">
        <v>20.1</v>
      </c>
      <c r="N56" s="17"/>
      <c r="O56" s="17">
        <f t="shared" si="23"/>
        <v>43.76666666666667</v>
      </c>
      <c r="P56" s="18"/>
      <c r="Q56" s="17">
        <f t="shared" si="24"/>
        <v>68.8</v>
      </c>
      <c r="R56" s="17">
        <f t="shared" si="25"/>
        <v>15.7</v>
      </c>
      <c r="S56" s="3">
        <f t="shared" si="26"/>
        <v>12</v>
      </c>
      <c r="U56" s="19">
        <f t="shared" si="27"/>
        <v>45.699999999999996</v>
      </c>
      <c r="V56" s="17">
        <f t="shared" si="36"/>
        <v>42.08</v>
      </c>
      <c r="W56" s="19">
        <f t="shared" si="28"/>
        <v>65.43333333333334</v>
      </c>
      <c r="X56" s="17">
        <f t="shared" si="37"/>
        <v>66.3</v>
      </c>
      <c r="Y56" s="19">
        <f t="shared" si="29"/>
        <v>46.666666666666664</v>
      </c>
      <c r="Z56" s="17">
        <f t="shared" si="38"/>
        <v>46.69333333333333</v>
      </c>
      <c r="AA56" s="19">
        <f t="shared" si="30"/>
        <v>17.066666666666666</v>
      </c>
      <c r="AB56" s="17">
        <f t="shared" si="39"/>
        <v>15.220000000000002</v>
      </c>
      <c r="AC56" s="17">
        <f t="shared" si="40"/>
        <v>42.763333333333335</v>
      </c>
      <c r="AD56" s="17">
        <f t="shared" si="31"/>
        <v>58.68333333333333</v>
      </c>
      <c r="AE56" s="17">
        <f t="shared" si="41"/>
        <v>58.93333333333334</v>
      </c>
      <c r="AF56" s="17">
        <f t="shared" si="32"/>
        <v>26.599999999999998</v>
      </c>
      <c r="AG56" s="17">
        <f t="shared" si="42"/>
        <v>26.316666666666663</v>
      </c>
      <c r="AH56" s="17">
        <f t="shared" si="10"/>
        <v>42.55833333333333</v>
      </c>
      <c r="AI56" s="17">
        <f t="shared" si="43"/>
        <v>42.67333333333333</v>
      </c>
      <c r="AK56" s="17">
        <f t="shared" si="33"/>
        <v>38.63333333333333</v>
      </c>
      <c r="AL56" s="17">
        <f t="shared" si="34"/>
        <v>48.900000000000006</v>
      </c>
      <c r="AM56" s="17">
        <f t="shared" si="35"/>
        <v>41.675</v>
      </c>
      <c r="AN56" s="7"/>
      <c r="AO56" s="7"/>
      <c r="AP56" s="38">
        <f t="shared" si="14"/>
        <v>63.425000000000004</v>
      </c>
    </row>
    <row r="57" spans="1:42" ht="15">
      <c r="A57">
        <v>1947</v>
      </c>
      <c r="B57" s="36">
        <v>17.9</v>
      </c>
      <c r="C57" s="36">
        <v>13.2</v>
      </c>
      <c r="D57" s="36">
        <v>25.8</v>
      </c>
      <c r="E57" s="36">
        <v>39.7</v>
      </c>
      <c r="F57" s="36">
        <v>49.3</v>
      </c>
      <c r="G57" s="36">
        <v>60.8</v>
      </c>
      <c r="H57" s="36">
        <v>68.1</v>
      </c>
      <c r="I57" s="36">
        <v>73.4</v>
      </c>
      <c r="J57" s="36">
        <v>59.8</v>
      </c>
      <c r="K57" s="36">
        <v>55.9</v>
      </c>
      <c r="L57" s="36">
        <v>26.2</v>
      </c>
      <c r="M57" s="36">
        <v>18.1</v>
      </c>
      <c r="N57" s="17"/>
      <c r="O57" s="17">
        <f t="shared" si="23"/>
        <v>42.349999999999994</v>
      </c>
      <c r="P57" s="18"/>
      <c r="Q57" s="17">
        <f t="shared" si="24"/>
        <v>73.4</v>
      </c>
      <c r="R57" s="17">
        <f t="shared" si="25"/>
        <v>13.2</v>
      </c>
      <c r="S57" s="3">
        <f t="shared" si="26"/>
        <v>12</v>
      </c>
      <c r="U57" s="19">
        <f t="shared" si="27"/>
        <v>38.266666666666666</v>
      </c>
      <c r="V57" s="17">
        <f t="shared" si="36"/>
        <v>42.44</v>
      </c>
      <c r="W57" s="19">
        <f t="shared" si="28"/>
        <v>67.43333333333332</v>
      </c>
      <c r="X57" s="17">
        <f t="shared" si="37"/>
        <v>66.64000000000001</v>
      </c>
      <c r="Y57" s="19">
        <f t="shared" si="29"/>
        <v>47.29999999999999</v>
      </c>
      <c r="Z57" s="17">
        <f t="shared" si="38"/>
        <v>46.34</v>
      </c>
      <c r="AA57" s="19">
        <f t="shared" si="30"/>
        <v>13.266666666666666</v>
      </c>
      <c r="AB57" s="17">
        <f t="shared" si="39"/>
        <v>15.473333333333334</v>
      </c>
      <c r="AC57" s="17">
        <f t="shared" si="40"/>
        <v>42.72166666666667</v>
      </c>
      <c r="AD57" s="17">
        <f t="shared" si="31"/>
        <v>58.51666666666667</v>
      </c>
      <c r="AE57" s="17">
        <f t="shared" si="41"/>
        <v>59.029999999999994</v>
      </c>
      <c r="AF57" s="17">
        <f t="shared" si="32"/>
        <v>24.666666666666668</v>
      </c>
      <c r="AG57" s="17">
        <f t="shared" si="42"/>
        <v>25.883333333333333</v>
      </c>
      <c r="AH57" s="17">
        <f t="shared" si="10"/>
        <v>42.675000000000004</v>
      </c>
      <c r="AI57" s="17">
        <f t="shared" si="43"/>
        <v>42.37333333333333</v>
      </c>
      <c r="AK57" s="17">
        <f t="shared" si="33"/>
        <v>34.449999999999996</v>
      </c>
      <c r="AL57" s="17">
        <f t="shared" si="34"/>
        <v>50.25</v>
      </c>
      <c r="AM57" s="17">
        <f t="shared" si="35"/>
        <v>42.75</v>
      </c>
      <c r="AN57" s="7"/>
      <c r="AO57" s="7"/>
      <c r="AP57" s="38">
        <f t="shared" si="14"/>
        <v>65.52499999999999</v>
      </c>
    </row>
    <row r="58" spans="1:42" ht="15">
      <c r="A58">
        <v>1948</v>
      </c>
      <c r="B58" s="36">
        <v>7.5</v>
      </c>
      <c r="C58" s="36">
        <v>14.2</v>
      </c>
      <c r="D58" s="36">
        <v>26.1</v>
      </c>
      <c r="E58" s="36">
        <v>46.9</v>
      </c>
      <c r="F58" s="36">
        <v>53.3</v>
      </c>
      <c r="G58" s="36">
        <v>63.5</v>
      </c>
      <c r="H58" s="36">
        <v>69.9</v>
      </c>
      <c r="I58" s="36">
        <v>68.3</v>
      </c>
      <c r="J58" s="36">
        <v>62.2</v>
      </c>
      <c r="K58" s="36">
        <v>46.3</v>
      </c>
      <c r="L58" s="36">
        <v>34.9</v>
      </c>
      <c r="M58" s="36">
        <v>18.7</v>
      </c>
      <c r="N58" s="17"/>
      <c r="O58" s="17">
        <f t="shared" si="23"/>
        <v>42.65</v>
      </c>
      <c r="P58" s="18"/>
      <c r="Q58" s="17">
        <f t="shared" si="24"/>
        <v>69.9</v>
      </c>
      <c r="R58" s="17">
        <f t="shared" si="25"/>
        <v>7.5</v>
      </c>
      <c r="S58" s="3">
        <f t="shared" si="26"/>
        <v>12</v>
      </c>
      <c r="U58" s="19">
        <f t="shared" si="27"/>
        <v>42.1</v>
      </c>
      <c r="V58" s="17">
        <f t="shared" si="36"/>
        <v>41.07333333333333</v>
      </c>
      <c r="W58" s="19">
        <f t="shared" si="28"/>
        <v>67.23333333333333</v>
      </c>
      <c r="X58" s="17">
        <f t="shared" si="37"/>
        <v>66.60000000000001</v>
      </c>
      <c r="Y58" s="19">
        <f t="shared" si="29"/>
        <v>47.800000000000004</v>
      </c>
      <c r="Z58" s="17">
        <f t="shared" si="38"/>
        <v>46.49333333333333</v>
      </c>
      <c r="AA58" s="19">
        <f t="shared" si="30"/>
        <v>16.666666666666668</v>
      </c>
      <c r="AB58" s="17">
        <f t="shared" si="39"/>
        <v>14.926666666666666</v>
      </c>
      <c r="AC58" s="17">
        <f t="shared" si="40"/>
        <v>42.37666666666667</v>
      </c>
      <c r="AD58" s="17">
        <f t="shared" si="31"/>
        <v>60.68333333333333</v>
      </c>
      <c r="AE58" s="17">
        <f t="shared" si="41"/>
        <v>58.86333333333333</v>
      </c>
      <c r="AF58" s="17">
        <f t="shared" si="32"/>
        <v>26.45</v>
      </c>
      <c r="AG58" s="17">
        <f t="shared" si="42"/>
        <v>25.166666666666668</v>
      </c>
      <c r="AH58" s="17">
        <f t="shared" si="10"/>
        <v>43.44166666666666</v>
      </c>
      <c r="AI58" s="17">
        <f t="shared" si="43"/>
        <v>41.875</v>
      </c>
      <c r="AK58" s="17">
        <f t="shared" si="33"/>
        <v>35.25</v>
      </c>
      <c r="AL58" s="17">
        <f t="shared" si="34"/>
        <v>50.04999999999999</v>
      </c>
      <c r="AM58" s="17">
        <f t="shared" si="35"/>
        <v>43.95833333333333</v>
      </c>
      <c r="AN58" s="7"/>
      <c r="AO58" s="7"/>
      <c r="AP58" s="38">
        <f t="shared" si="14"/>
        <v>65.975</v>
      </c>
    </row>
    <row r="59" spans="1:42" ht="15">
      <c r="A59">
        <v>1949</v>
      </c>
      <c r="B59" s="36">
        <v>16.1</v>
      </c>
      <c r="C59" s="36">
        <v>15.2</v>
      </c>
      <c r="D59" s="36">
        <v>27.5</v>
      </c>
      <c r="E59" s="36">
        <v>43.7</v>
      </c>
      <c r="F59" s="36">
        <v>56.7</v>
      </c>
      <c r="G59" s="36">
        <v>68</v>
      </c>
      <c r="H59" s="36">
        <v>71.3</v>
      </c>
      <c r="I59" s="36">
        <v>68.4</v>
      </c>
      <c r="J59" s="36">
        <v>54.5</v>
      </c>
      <c r="K59" s="36">
        <v>50</v>
      </c>
      <c r="L59" s="36">
        <v>32.8</v>
      </c>
      <c r="M59" s="36">
        <v>19.5</v>
      </c>
      <c r="N59" s="17"/>
      <c r="O59" s="17">
        <f t="shared" si="23"/>
        <v>43.64166666666667</v>
      </c>
      <c r="P59" s="18"/>
      <c r="Q59" s="17">
        <f t="shared" si="24"/>
        <v>71.3</v>
      </c>
      <c r="R59" s="17">
        <f t="shared" si="25"/>
        <v>15.2</v>
      </c>
      <c r="S59" s="3">
        <f t="shared" si="26"/>
        <v>12</v>
      </c>
      <c r="U59" s="19">
        <f t="shared" si="27"/>
        <v>42.63333333333333</v>
      </c>
      <c r="V59" s="17">
        <f t="shared" si="36"/>
        <v>40.03333333333333</v>
      </c>
      <c r="W59" s="19">
        <f t="shared" si="28"/>
        <v>69.23333333333333</v>
      </c>
      <c r="X59" s="17">
        <f t="shared" si="37"/>
        <v>66.24</v>
      </c>
      <c r="Y59" s="19">
        <f t="shared" si="29"/>
        <v>45.76666666666667</v>
      </c>
      <c r="Z59" s="17">
        <f t="shared" si="38"/>
        <v>45.440000000000005</v>
      </c>
      <c r="AA59" s="19">
        <f t="shared" si="30"/>
        <v>15.4</v>
      </c>
      <c r="AB59" s="17">
        <f t="shared" si="39"/>
        <v>14.953333333333333</v>
      </c>
      <c r="AC59" s="17">
        <f t="shared" si="40"/>
        <v>41.59166666666667</v>
      </c>
      <c r="AD59" s="17">
        <f t="shared" si="31"/>
        <v>60.43333333333334</v>
      </c>
      <c r="AE59" s="17">
        <f t="shared" si="41"/>
        <v>58.58333333333333</v>
      </c>
      <c r="AF59" s="17">
        <f t="shared" si="32"/>
        <v>25.2</v>
      </c>
      <c r="AG59" s="17">
        <f t="shared" si="42"/>
        <v>24.71666666666667</v>
      </c>
      <c r="AH59" s="17">
        <f t="shared" si="10"/>
        <v>40.6</v>
      </c>
      <c r="AI59" s="17">
        <f t="shared" si="43"/>
        <v>41.781666666666666</v>
      </c>
      <c r="AK59" s="17">
        <f t="shared" si="33"/>
        <v>37.86666666666667</v>
      </c>
      <c r="AL59" s="17">
        <f t="shared" si="34"/>
        <v>49.416666666666664</v>
      </c>
      <c r="AM59" s="17">
        <f t="shared" si="35"/>
        <v>41.40833333333333</v>
      </c>
      <c r="AN59" s="7"/>
      <c r="AO59" s="7"/>
      <c r="AP59" s="38">
        <f t="shared" si="14"/>
        <v>65.55000000000001</v>
      </c>
    </row>
    <row r="60" spans="1:42" ht="15">
      <c r="A60">
        <v>1950</v>
      </c>
      <c r="B60" s="36">
        <v>11.4</v>
      </c>
      <c r="C60" s="36">
        <v>15.3</v>
      </c>
      <c r="D60" s="36">
        <v>22.2</v>
      </c>
      <c r="E60" s="36">
        <v>34.7</v>
      </c>
      <c r="F60" s="36">
        <v>53.1</v>
      </c>
      <c r="G60" s="36">
        <v>63.7</v>
      </c>
      <c r="H60" s="36">
        <v>65.4</v>
      </c>
      <c r="I60" s="36">
        <v>61.9</v>
      </c>
      <c r="J60" s="36">
        <v>57.2</v>
      </c>
      <c r="K60" s="36">
        <v>50.8</v>
      </c>
      <c r="L60" s="36">
        <v>26.8</v>
      </c>
      <c r="M60" s="36">
        <v>11.2</v>
      </c>
      <c r="N60" s="17"/>
      <c r="O60" s="17">
        <f t="shared" si="23"/>
        <v>39.475</v>
      </c>
      <c r="P60" s="18"/>
      <c r="Q60" s="17">
        <f t="shared" si="24"/>
        <v>65.4</v>
      </c>
      <c r="R60" s="17">
        <f t="shared" si="25"/>
        <v>11.2</v>
      </c>
      <c r="S60" s="3">
        <f t="shared" si="26"/>
        <v>12</v>
      </c>
      <c r="U60" s="19">
        <f t="shared" si="27"/>
        <v>36.666666666666664</v>
      </c>
      <c r="V60" s="17">
        <f t="shared" si="36"/>
        <v>40.68</v>
      </c>
      <c r="W60" s="19">
        <f t="shared" si="28"/>
        <v>63.66666666666668</v>
      </c>
      <c r="X60" s="17">
        <f t="shared" si="37"/>
        <v>66.14000000000001</v>
      </c>
      <c r="Y60" s="19">
        <f t="shared" si="29"/>
        <v>44.93333333333334</v>
      </c>
      <c r="Z60" s="17">
        <f t="shared" si="38"/>
        <v>44.84666666666667</v>
      </c>
      <c r="AA60" s="19">
        <f t="shared" si="30"/>
        <v>12.233333333333334</v>
      </c>
      <c r="AB60" s="17">
        <f t="shared" si="39"/>
        <v>16.14666666666667</v>
      </c>
      <c r="AC60" s="17">
        <f t="shared" si="40"/>
        <v>41.733333333333334</v>
      </c>
      <c r="AD60" s="17">
        <f t="shared" si="31"/>
        <v>56</v>
      </c>
      <c r="AE60" s="17">
        <f t="shared" si="41"/>
        <v>58.84666666666667</v>
      </c>
      <c r="AF60" s="17">
        <f t="shared" si="32"/>
        <v>22.916666666666668</v>
      </c>
      <c r="AG60" s="17">
        <f t="shared" si="42"/>
        <v>25.163333333333334</v>
      </c>
      <c r="AH60" s="17">
        <f t="shared" si="10"/>
        <v>40.1</v>
      </c>
      <c r="AI60" s="17">
        <f t="shared" si="43"/>
        <v>41.846666666666664</v>
      </c>
      <c r="AK60" s="17">
        <f t="shared" si="33"/>
        <v>33.400000000000006</v>
      </c>
      <c r="AL60" s="17">
        <f t="shared" si="34"/>
        <v>45.550000000000004</v>
      </c>
      <c r="AM60" s="17">
        <f t="shared" si="35"/>
        <v>40.083333333333336</v>
      </c>
      <c r="AN60" s="7"/>
      <c r="AO60" s="7"/>
      <c r="AP60" s="38">
        <f t="shared" si="14"/>
        <v>62.05000000000001</v>
      </c>
    </row>
    <row r="61" spans="1:42" ht="15">
      <c r="A61">
        <v>1951</v>
      </c>
      <c r="B61" s="36">
        <v>9.5</v>
      </c>
      <c r="C61" s="36">
        <v>16</v>
      </c>
      <c r="D61" s="36">
        <v>23.2</v>
      </c>
      <c r="E61" s="36">
        <v>40.3</v>
      </c>
      <c r="F61" s="36">
        <v>58</v>
      </c>
      <c r="G61" s="36">
        <v>60.7</v>
      </c>
      <c r="H61" s="36">
        <v>67.2</v>
      </c>
      <c r="I61" s="36">
        <v>63</v>
      </c>
      <c r="J61" s="36">
        <v>54.5</v>
      </c>
      <c r="K61" s="36">
        <v>46.4</v>
      </c>
      <c r="L61" s="36">
        <v>23.3</v>
      </c>
      <c r="M61" s="36">
        <v>16</v>
      </c>
      <c r="N61" s="17"/>
      <c r="O61" s="17">
        <f t="shared" si="23"/>
        <v>39.84166666666666</v>
      </c>
      <c r="P61" s="18"/>
      <c r="Q61" s="17">
        <f t="shared" si="24"/>
        <v>67.2</v>
      </c>
      <c r="R61" s="17">
        <f t="shared" si="25"/>
        <v>9.5</v>
      </c>
      <c r="S61" s="3">
        <f t="shared" si="26"/>
        <v>12</v>
      </c>
      <c r="U61" s="19">
        <f t="shared" si="27"/>
        <v>40.5</v>
      </c>
      <c r="V61" s="17">
        <f t="shared" si="36"/>
        <v>40.44666666666667</v>
      </c>
      <c r="W61" s="19">
        <f t="shared" si="28"/>
        <v>63.63333333333333</v>
      </c>
      <c r="X61" s="17">
        <f t="shared" si="37"/>
        <v>66.2</v>
      </c>
      <c r="Y61" s="19">
        <f t="shared" si="29"/>
        <v>41.4</v>
      </c>
      <c r="Z61" s="17">
        <f t="shared" si="38"/>
        <v>45.10000000000001</v>
      </c>
      <c r="AA61" s="19">
        <f t="shared" si="30"/>
        <v>17.2</v>
      </c>
      <c r="AB61" s="17">
        <f t="shared" si="39"/>
        <v>16.906666666666666</v>
      </c>
      <c r="AC61" s="17">
        <f t="shared" si="40"/>
        <v>42.019999999999996</v>
      </c>
      <c r="AD61" s="17">
        <f t="shared" si="31"/>
        <v>57.28333333333333</v>
      </c>
      <c r="AE61" s="17">
        <f t="shared" si="41"/>
        <v>58.529999999999994</v>
      </c>
      <c r="AF61" s="17">
        <f t="shared" si="32"/>
        <v>24.350000000000005</v>
      </c>
      <c r="AG61" s="17">
        <f t="shared" si="42"/>
        <v>25.746666666666663</v>
      </c>
      <c r="AH61" s="17">
        <f t="shared" si="10"/>
        <v>42.09166666666667</v>
      </c>
      <c r="AI61" s="17">
        <f t="shared" si="43"/>
        <v>41.95333333333333</v>
      </c>
      <c r="AK61" s="17">
        <f t="shared" si="33"/>
        <v>34.61666666666667</v>
      </c>
      <c r="AL61" s="17">
        <f t="shared" si="34"/>
        <v>45.06666666666666</v>
      </c>
      <c r="AM61" s="17">
        <f t="shared" si="35"/>
        <v>41.36666666666666</v>
      </c>
      <c r="AN61" s="7"/>
      <c r="AO61" s="7"/>
      <c r="AP61" s="38">
        <f t="shared" si="14"/>
        <v>61.35</v>
      </c>
    </row>
    <row r="62" spans="1:42" ht="15">
      <c r="A62">
        <v>1952</v>
      </c>
      <c r="B62" s="36">
        <v>14</v>
      </c>
      <c r="C62" s="36">
        <v>21.6</v>
      </c>
      <c r="D62" s="36">
        <v>24.8</v>
      </c>
      <c r="E62" s="36">
        <v>45.8</v>
      </c>
      <c r="F62" s="36">
        <v>53.9</v>
      </c>
      <c r="G62" s="36">
        <v>65.9</v>
      </c>
      <c r="H62" s="36">
        <v>69.9</v>
      </c>
      <c r="I62" s="36">
        <v>65</v>
      </c>
      <c r="J62" s="36">
        <v>58.5</v>
      </c>
      <c r="K62" s="36">
        <v>41</v>
      </c>
      <c r="L62" s="36">
        <v>33.5</v>
      </c>
      <c r="M62" s="36">
        <v>22.8</v>
      </c>
      <c r="N62" s="17"/>
      <c r="O62" s="17">
        <f t="shared" si="23"/>
        <v>43.05833333333333</v>
      </c>
      <c r="P62" s="18"/>
      <c r="Q62" s="17">
        <f t="shared" si="24"/>
        <v>69.9</v>
      </c>
      <c r="R62" s="17">
        <f t="shared" si="25"/>
        <v>14</v>
      </c>
      <c r="S62" s="3">
        <f t="shared" si="26"/>
        <v>12</v>
      </c>
      <c r="U62" s="19">
        <f t="shared" si="27"/>
        <v>41.5</v>
      </c>
      <c r="V62" s="17">
        <f t="shared" si="36"/>
        <v>39.88666666666667</v>
      </c>
      <c r="W62" s="19">
        <f t="shared" si="28"/>
        <v>66.93333333333334</v>
      </c>
      <c r="X62" s="17">
        <f t="shared" si="37"/>
        <v>65.72</v>
      </c>
      <c r="Y62" s="19">
        <f t="shared" si="29"/>
        <v>44.333333333333336</v>
      </c>
      <c r="Z62" s="17">
        <f t="shared" si="38"/>
        <v>45.120000000000005</v>
      </c>
      <c r="AA62" s="19">
        <f t="shared" si="30"/>
        <v>19.23333333333333</v>
      </c>
      <c r="AB62" s="17">
        <f t="shared" si="39"/>
        <v>17.066666666666666</v>
      </c>
      <c r="AC62" s="17">
        <f t="shared" si="40"/>
        <v>41.92833333333333</v>
      </c>
      <c r="AD62" s="17">
        <f t="shared" si="31"/>
        <v>59.833333333333336</v>
      </c>
      <c r="AE62" s="17">
        <f t="shared" si="41"/>
        <v>58.160000000000004</v>
      </c>
      <c r="AF62" s="17">
        <f t="shared" si="32"/>
        <v>26.899999999999995</v>
      </c>
      <c r="AG62" s="17">
        <f t="shared" si="42"/>
        <v>25.82</v>
      </c>
      <c r="AH62" s="17">
        <f t="shared" si="10"/>
        <v>43</v>
      </c>
      <c r="AI62" s="17">
        <f t="shared" si="43"/>
        <v>42.635</v>
      </c>
      <c r="AK62" s="17">
        <f t="shared" si="33"/>
        <v>37.666666666666664</v>
      </c>
      <c r="AL62" s="17">
        <f t="shared" si="34"/>
        <v>48.449999999999996</v>
      </c>
      <c r="AM62" s="17">
        <f t="shared" si="35"/>
        <v>42.875</v>
      </c>
      <c r="AN62" s="7"/>
      <c r="AO62" s="7"/>
      <c r="AP62" s="38">
        <f t="shared" si="14"/>
        <v>64.825</v>
      </c>
    </row>
    <row r="63" spans="1:42" ht="15">
      <c r="A63">
        <v>1953</v>
      </c>
      <c r="B63" s="36">
        <v>17.5</v>
      </c>
      <c r="C63" s="36">
        <v>17.4</v>
      </c>
      <c r="D63" s="36">
        <v>29.2</v>
      </c>
      <c r="E63" s="36">
        <v>39</v>
      </c>
      <c r="F63" s="36">
        <v>54.6</v>
      </c>
      <c r="G63" s="36">
        <v>66.1</v>
      </c>
      <c r="H63" s="36">
        <v>68.4</v>
      </c>
      <c r="I63" s="36">
        <v>68.1</v>
      </c>
      <c r="J63" s="36">
        <v>58.4</v>
      </c>
      <c r="K63" s="36">
        <v>52.4</v>
      </c>
      <c r="L63" s="36">
        <v>36.4</v>
      </c>
      <c r="M63" s="36">
        <v>21.5</v>
      </c>
      <c r="N63" s="17"/>
      <c r="O63" s="17">
        <f t="shared" si="23"/>
        <v>44.08333333333332</v>
      </c>
      <c r="P63" s="18"/>
      <c r="Q63" s="17">
        <f t="shared" si="24"/>
        <v>68.4</v>
      </c>
      <c r="R63" s="17">
        <f t="shared" si="25"/>
        <v>17.4</v>
      </c>
      <c r="S63" s="3">
        <f t="shared" si="26"/>
        <v>12</v>
      </c>
      <c r="U63" s="19">
        <f t="shared" si="27"/>
        <v>40.93333333333334</v>
      </c>
      <c r="V63" s="17">
        <f t="shared" si="36"/>
        <v>41.35333333333334</v>
      </c>
      <c r="W63" s="19">
        <f t="shared" si="28"/>
        <v>67.53333333333333</v>
      </c>
      <c r="X63" s="17">
        <f t="shared" si="37"/>
        <v>66.88</v>
      </c>
      <c r="Y63" s="19">
        <f t="shared" si="29"/>
        <v>49.06666666666666</v>
      </c>
      <c r="Z63" s="17">
        <f t="shared" si="38"/>
        <v>45.03333333333334</v>
      </c>
      <c r="AA63" s="19">
        <f t="shared" si="30"/>
        <v>20.46666666666667</v>
      </c>
      <c r="AB63" s="17">
        <f t="shared" si="39"/>
        <v>17.493333333333332</v>
      </c>
      <c r="AC63" s="17">
        <f t="shared" si="40"/>
        <v>42.614999999999995</v>
      </c>
      <c r="AD63" s="17">
        <f t="shared" si="31"/>
        <v>59.099999999999994</v>
      </c>
      <c r="AE63" s="17">
        <f t="shared" si="41"/>
        <v>59.45</v>
      </c>
      <c r="AF63" s="17">
        <f t="shared" si="32"/>
        <v>29.366666666666664</v>
      </c>
      <c r="AG63" s="17">
        <f t="shared" si="42"/>
        <v>25.95333333333333</v>
      </c>
      <c r="AH63" s="17">
        <f t="shared" si="10"/>
        <v>43.975</v>
      </c>
      <c r="AI63" s="17">
        <f t="shared" si="43"/>
        <v>42.75</v>
      </c>
      <c r="AK63" s="17">
        <f t="shared" si="33"/>
        <v>37.3</v>
      </c>
      <c r="AL63" s="17">
        <f t="shared" si="34"/>
        <v>50.86666666666667</v>
      </c>
      <c r="AM63" s="17">
        <f t="shared" si="35"/>
        <v>44.275000000000006</v>
      </c>
      <c r="AN63" s="7"/>
      <c r="AO63" s="7"/>
      <c r="AP63" s="38">
        <f t="shared" si="14"/>
        <v>65.25</v>
      </c>
    </row>
    <row r="64" spans="1:42" ht="15">
      <c r="A64">
        <v>1954</v>
      </c>
      <c r="B64" s="36">
        <v>12.2</v>
      </c>
      <c r="C64" s="36">
        <v>27.7</v>
      </c>
      <c r="D64" s="36">
        <v>26</v>
      </c>
      <c r="E64" s="36">
        <v>44.4</v>
      </c>
      <c r="F64" s="36">
        <v>49.1</v>
      </c>
      <c r="G64" s="36">
        <v>66.7</v>
      </c>
      <c r="H64" s="36">
        <v>68.8</v>
      </c>
      <c r="I64" s="36">
        <v>65</v>
      </c>
      <c r="J64" s="36">
        <v>57.5</v>
      </c>
      <c r="K64" s="36">
        <v>45.6</v>
      </c>
      <c r="L64" s="36">
        <v>34.5</v>
      </c>
      <c r="M64" s="36">
        <v>20.7</v>
      </c>
      <c r="N64" s="17"/>
      <c r="O64" s="17">
        <f t="shared" si="23"/>
        <v>43.18333333333334</v>
      </c>
      <c r="P64" s="18"/>
      <c r="Q64" s="17">
        <f t="shared" si="24"/>
        <v>68.8</v>
      </c>
      <c r="R64" s="17">
        <f t="shared" si="25"/>
        <v>12.2</v>
      </c>
      <c r="S64" s="3">
        <f t="shared" si="26"/>
        <v>12</v>
      </c>
      <c r="U64" s="19">
        <f t="shared" si="27"/>
        <v>39.833333333333336</v>
      </c>
      <c r="V64" s="17">
        <f t="shared" si="36"/>
        <v>41.040000000000006</v>
      </c>
      <c r="W64" s="19">
        <f t="shared" si="28"/>
        <v>66.83333333333333</v>
      </c>
      <c r="X64" s="17">
        <f t="shared" si="37"/>
        <v>67.38666666666666</v>
      </c>
      <c r="Y64" s="19">
        <f t="shared" si="29"/>
        <v>45.86666666666667</v>
      </c>
      <c r="Z64" s="17">
        <f t="shared" si="38"/>
        <v>46.03333333333334</v>
      </c>
      <c r="AA64" s="19">
        <f t="shared" si="30"/>
        <v>16.2</v>
      </c>
      <c r="AB64" s="17">
        <f t="shared" si="39"/>
        <v>17.206666666666667</v>
      </c>
      <c r="AC64" s="17">
        <f t="shared" si="40"/>
        <v>43.06833333333333</v>
      </c>
      <c r="AD64" s="17">
        <f t="shared" si="31"/>
        <v>58.583333333333336</v>
      </c>
      <c r="AE64" s="17">
        <f t="shared" si="41"/>
        <v>59.54666666666667</v>
      </c>
      <c r="AF64" s="17">
        <f t="shared" si="32"/>
        <v>25.566666666666663</v>
      </c>
      <c r="AG64" s="17">
        <f t="shared" si="42"/>
        <v>26.399999999999995</v>
      </c>
      <c r="AH64" s="17">
        <f t="shared" si="10"/>
        <v>44.00833333333333</v>
      </c>
      <c r="AI64" s="17">
        <f t="shared" si="43"/>
        <v>42.88166666666666</v>
      </c>
      <c r="AK64" s="17">
        <f t="shared" si="33"/>
        <v>37.68333333333334</v>
      </c>
      <c r="AL64" s="17">
        <f t="shared" si="34"/>
        <v>48.68333333333333</v>
      </c>
      <c r="AM64" s="17">
        <f t="shared" si="35"/>
        <v>42.95833333333333</v>
      </c>
      <c r="AN64" s="7"/>
      <c r="AO64" s="7"/>
      <c r="AP64" s="38">
        <f t="shared" si="14"/>
        <v>64.5</v>
      </c>
    </row>
    <row r="65" spans="1:42" ht="15">
      <c r="A65">
        <v>1955</v>
      </c>
      <c r="B65" s="36">
        <v>12.9</v>
      </c>
      <c r="C65" s="36">
        <v>15</v>
      </c>
      <c r="D65" s="36">
        <v>24.7</v>
      </c>
      <c r="E65" s="36">
        <v>49.4</v>
      </c>
      <c r="F65" s="36">
        <v>57.9</v>
      </c>
      <c r="G65" s="36">
        <v>63.5</v>
      </c>
      <c r="H65" s="36">
        <v>73.8</v>
      </c>
      <c r="I65" s="36">
        <v>71.1</v>
      </c>
      <c r="J65" s="36">
        <v>59</v>
      </c>
      <c r="K65" s="36">
        <v>48.1</v>
      </c>
      <c r="L65" s="36">
        <v>26.4</v>
      </c>
      <c r="M65" s="36">
        <v>13.1</v>
      </c>
      <c r="N65" s="17"/>
      <c r="O65" s="17">
        <f t="shared" si="23"/>
        <v>42.90833333333333</v>
      </c>
      <c r="P65" s="18"/>
      <c r="Q65" s="17">
        <f t="shared" si="24"/>
        <v>73.8</v>
      </c>
      <c r="R65" s="17">
        <f t="shared" si="25"/>
        <v>12.9</v>
      </c>
      <c r="S65" s="3">
        <f t="shared" si="26"/>
        <v>12</v>
      </c>
      <c r="U65" s="19">
        <f t="shared" si="27"/>
        <v>44</v>
      </c>
      <c r="V65" s="17">
        <f t="shared" si="36"/>
        <v>41.086666666666666</v>
      </c>
      <c r="W65" s="19">
        <f t="shared" si="28"/>
        <v>69.46666666666667</v>
      </c>
      <c r="X65" s="17">
        <f t="shared" si="37"/>
        <v>67.36666666666666</v>
      </c>
      <c r="Y65" s="19">
        <f t="shared" si="29"/>
        <v>44.5</v>
      </c>
      <c r="Z65" s="17">
        <f t="shared" si="38"/>
        <v>45.973333333333336</v>
      </c>
      <c r="AA65" s="19">
        <f t="shared" si="30"/>
        <v>14.366666666666665</v>
      </c>
      <c r="AB65" s="17">
        <f t="shared" si="39"/>
        <v>16.826666666666668</v>
      </c>
      <c r="AC65" s="17">
        <f t="shared" si="40"/>
        <v>42.89</v>
      </c>
      <c r="AD65" s="17">
        <f t="shared" si="31"/>
        <v>62.45000000000001</v>
      </c>
      <c r="AE65" s="17">
        <f t="shared" si="41"/>
        <v>59.36333333333333</v>
      </c>
      <c r="AF65" s="17">
        <f t="shared" si="32"/>
        <v>23.583333333333332</v>
      </c>
      <c r="AG65" s="17">
        <f t="shared" si="42"/>
        <v>26.276666666666664</v>
      </c>
      <c r="AH65" s="17">
        <f t="shared" si="10"/>
        <v>40.675</v>
      </c>
      <c r="AI65" s="17">
        <f t="shared" si="43"/>
        <v>42.74166666666666</v>
      </c>
      <c r="AK65" s="17">
        <f t="shared" si="33"/>
        <v>37.233333333333334</v>
      </c>
      <c r="AL65" s="17">
        <f t="shared" si="34"/>
        <v>48.583333333333336</v>
      </c>
      <c r="AM65" s="17">
        <f t="shared" si="35"/>
        <v>42.11666666666667</v>
      </c>
      <c r="AN65" s="7"/>
      <c r="AO65" s="7"/>
      <c r="AP65" s="38">
        <f t="shared" si="14"/>
        <v>66.85</v>
      </c>
    </row>
    <row r="66" spans="1:42" ht="15">
      <c r="A66">
        <v>1956</v>
      </c>
      <c r="B66" s="36">
        <v>14.8</v>
      </c>
      <c r="C66" s="36">
        <v>15.2</v>
      </c>
      <c r="D66" s="36">
        <v>23.9</v>
      </c>
      <c r="E66" s="36">
        <v>39.4</v>
      </c>
      <c r="F66" s="36">
        <v>53.5</v>
      </c>
      <c r="G66" s="36">
        <v>67.1</v>
      </c>
      <c r="H66" s="36">
        <v>65.3</v>
      </c>
      <c r="I66" s="36">
        <v>66.1</v>
      </c>
      <c r="J66" s="36">
        <v>55.2</v>
      </c>
      <c r="K66" s="36">
        <v>52.6</v>
      </c>
      <c r="L66" s="36">
        <v>31.4</v>
      </c>
      <c r="M66" s="36">
        <v>20.8</v>
      </c>
      <c r="N66" s="17"/>
      <c r="O66" s="17">
        <f t="shared" si="23"/>
        <v>42.10833333333333</v>
      </c>
      <c r="P66" s="18"/>
      <c r="Q66" s="17">
        <f t="shared" si="24"/>
        <v>67.1</v>
      </c>
      <c r="R66" s="17">
        <f t="shared" si="25"/>
        <v>14.8</v>
      </c>
      <c r="S66" s="3">
        <f t="shared" si="26"/>
        <v>12</v>
      </c>
      <c r="U66" s="19">
        <f t="shared" si="27"/>
        <v>38.93333333333333</v>
      </c>
      <c r="V66" s="17">
        <f t="shared" si="36"/>
        <v>41.45333333333333</v>
      </c>
      <c r="W66" s="19">
        <f t="shared" si="28"/>
        <v>66.16666666666666</v>
      </c>
      <c r="X66" s="17">
        <f t="shared" si="37"/>
        <v>66.68</v>
      </c>
      <c r="Y66" s="19">
        <f t="shared" si="29"/>
        <v>46.400000000000006</v>
      </c>
      <c r="Z66" s="17">
        <f t="shared" si="38"/>
        <v>45.60666666666667</v>
      </c>
      <c r="AA66" s="19">
        <f t="shared" si="30"/>
        <v>15.766666666666666</v>
      </c>
      <c r="AB66" s="17">
        <f t="shared" si="39"/>
        <v>14.76</v>
      </c>
      <c r="AC66" s="17">
        <f t="shared" si="40"/>
        <v>42.476666666666674</v>
      </c>
      <c r="AD66" s="17">
        <f t="shared" si="31"/>
        <v>57.76666666666666</v>
      </c>
      <c r="AE66" s="17">
        <f t="shared" si="41"/>
        <v>59.20666666666666</v>
      </c>
      <c r="AF66" s="17">
        <f t="shared" si="32"/>
        <v>26.583333333333332</v>
      </c>
      <c r="AG66" s="17">
        <f t="shared" si="42"/>
        <v>25.06333333333333</v>
      </c>
      <c r="AH66" s="17">
        <f t="shared" si="10"/>
        <v>42.75</v>
      </c>
      <c r="AI66" s="17">
        <f t="shared" si="43"/>
        <v>42.36666666666667</v>
      </c>
      <c r="AK66" s="17">
        <f t="shared" si="33"/>
        <v>35.65</v>
      </c>
      <c r="AL66" s="17">
        <f t="shared" si="34"/>
        <v>48.56666666666666</v>
      </c>
      <c r="AM66" s="17">
        <f t="shared" si="35"/>
        <v>42.25</v>
      </c>
      <c r="AN66" s="7"/>
      <c r="AO66" s="7"/>
      <c r="AP66" s="38">
        <f t="shared" si="14"/>
        <v>63.425</v>
      </c>
    </row>
    <row r="67" spans="1:42" ht="15">
      <c r="A67">
        <v>1957</v>
      </c>
      <c r="B67" s="36">
        <v>7.2</v>
      </c>
      <c r="C67" s="36">
        <v>19.3</v>
      </c>
      <c r="D67" s="36">
        <v>28.2</v>
      </c>
      <c r="E67" s="36">
        <v>43.8</v>
      </c>
      <c r="F67" s="36">
        <v>53.2</v>
      </c>
      <c r="G67" s="36">
        <v>63.9</v>
      </c>
      <c r="H67" s="36">
        <v>70.5</v>
      </c>
      <c r="I67" s="36">
        <v>66.1</v>
      </c>
      <c r="J67" s="36">
        <v>56</v>
      </c>
      <c r="K67" s="36">
        <v>45</v>
      </c>
      <c r="L67" s="36">
        <v>31.1</v>
      </c>
      <c r="M67" s="36">
        <v>21.7</v>
      </c>
      <c r="N67" s="17"/>
      <c r="O67" s="17">
        <f t="shared" si="23"/>
        <v>42.16666666666667</v>
      </c>
      <c r="P67" s="18"/>
      <c r="Q67" s="17">
        <f t="shared" si="24"/>
        <v>70.5</v>
      </c>
      <c r="R67" s="17">
        <f t="shared" si="25"/>
        <v>7.2</v>
      </c>
      <c r="S67" s="3">
        <f t="shared" si="26"/>
        <v>12</v>
      </c>
      <c r="U67" s="19">
        <f t="shared" si="27"/>
        <v>41.733333333333334</v>
      </c>
      <c r="V67" s="17">
        <f t="shared" si="36"/>
        <v>42.026666666666664</v>
      </c>
      <c r="W67" s="19">
        <f t="shared" si="28"/>
        <v>66.83333333333333</v>
      </c>
      <c r="X67" s="17">
        <f t="shared" si="37"/>
        <v>66.93333333333334</v>
      </c>
      <c r="Y67" s="19">
        <f t="shared" si="29"/>
        <v>44.03333333333333</v>
      </c>
      <c r="Z67" s="17">
        <f t="shared" si="38"/>
        <v>44.79333333333334</v>
      </c>
      <c r="AA67" s="19">
        <f t="shared" si="30"/>
        <v>17.333333333333332</v>
      </c>
      <c r="AB67" s="17">
        <f t="shared" si="39"/>
        <v>15.586666666666668</v>
      </c>
      <c r="AC67" s="17">
        <f t="shared" si="40"/>
        <v>42.225</v>
      </c>
      <c r="AD67" s="17">
        <f t="shared" si="31"/>
        <v>58.916666666666664</v>
      </c>
      <c r="AE67" s="17">
        <f t="shared" si="41"/>
        <v>59.669999999999995</v>
      </c>
      <c r="AF67" s="17">
        <f t="shared" si="32"/>
        <v>26.28333333333333</v>
      </c>
      <c r="AG67" s="17">
        <f t="shared" si="42"/>
        <v>24.79333333333333</v>
      </c>
      <c r="AH67" s="17">
        <f t="shared" si="10"/>
        <v>42.3</v>
      </c>
      <c r="AI67" s="17">
        <f t="shared" si="43"/>
        <v>41.888333333333335</v>
      </c>
      <c r="AK67" s="17">
        <f t="shared" si="33"/>
        <v>35.93333333333333</v>
      </c>
      <c r="AL67" s="17">
        <f t="shared" si="34"/>
        <v>48.4</v>
      </c>
      <c r="AM67" s="17">
        <f t="shared" si="35"/>
        <v>42.358333333333334</v>
      </c>
      <c r="AN67" s="7"/>
      <c r="AO67" s="7"/>
      <c r="AP67" s="38">
        <f t="shared" si="14"/>
        <v>64.125</v>
      </c>
    </row>
    <row r="68" spans="1:42" ht="15">
      <c r="A68">
        <v>1958</v>
      </c>
      <c r="B68" s="36">
        <v>17.6</v>
      </c>
      <c r="C68" s="36">
        <v>12.7</v>
      </c>
      <c r="D68" s="36">
        <v>29.6</v>
      </c>
      <c r="E68" s="36">
        <v>44</v>
      </c>
      <c r="F68" s="36">
        <v>54.7</v>
      </c>
      <c r="G68" s="36">
        <v>59.3</v>
      </c>
      <c r="H68" s="36">
        <v>66.3</v>
      </c>
      <c r="I68" s="36">
        <v>66.7</v>
      </c>
      <c r="J68" s="36">
        <v>58.9</v>
      </c>
      <c r="K68" s="36">
        <v>49.3</v>
      </c>
      <c r="L68" s="36">
        <v>33.5</v>
      </c>
      <c r="M68" s="36">
        <v>11.6</v>
      </c>
      <c r="N68" s="17"/>
      <c r="O68" s="17">
        <f t="shared" si="23"/>
        <v>42.01666666666667</v>
      </c>
      <c r="P68" s="18"/>
      <c r="Q68" s="17">
        <f t="shared" si="24"/>
        <v>66.7</v>
      </c>
      <c r="R68" s="17">
        <f t="shared" si="25"/>
        <v>11.6</v>
      </c>
      <c r="S68" s="3">
        <f t="shared" si="26"/>
        <v>12</v>
      </c>
      <c r="U68" s="19">
        <f t="shared" si="27"/>
        <v>42.76666666666667</v>
      </c>
      <c r="V68" s="17">
        <f t="shared" si="36"/>
        <v>40.98</v>
      </c>
      <c r="W68" s="19">
        <f t="shared" si="28"/>
        <v>64.10000000000001</v>
      </c>
      <c r="X68" s="17">
        <f t="shared" si="37"/>
        <v>66.13333333333335</v>
      </c>
      <c r="Y68" s="19">
        <f t="shared" si="29"/>
        <v>47.23333333333333</v>
      </c>
      <c r="Z68" s="17">
        <f t="shared" si="38"/>
        <v>45.306666666666665</v>
      </c>
      <c r="AA68" s="19">
        <f t="shared" si="30"/>
        <v>10.133333333333335</v>
      </c>
      <c r="AB68" s="17">
        <f t="shared" si="39"/>
        <v>16.293333333333333</v>
      </c>
      <c r="AC68" s="17">
        <f t="shared" si="40"/>
        <v>42.061666666666675</v>
      </c>
      <c r="AD68" s="17">
        <f t="shared" si="31"/>
        <v>58.31666666666666</v>
      </c>
      <c r="AE68" s="17">
        <f t="shared" si="41"/>
        <v>58.983333333333334</v>
      </c>
      <c r="AF68" s="17">
        <f t="shared" si="32"/>
        <v>23.299999999999997</v>
      </c>
      <c r="AG68" s="17">
        <f t="shared" si="42"/>
        <v>25.626666666666665</v>
      </c>
      <c r="AH68" s="17">
        <f t="shared" si="10"/>
        <v>42.1</v>
      </c>
      <c r="AI68" s="17">
        <f t="shared" si="43"/>
        <v>42.361666666666665</v>
      </c>
      <c r="AK68" s="17">
        <f t="shared" si="33"/>
        <v>36.31666666666667</v>
      </c>
      <c r="AL68" s="17">
        <f t="shared" si="34"/>
        <v>47.71666666666667</v>
      </c>
      <c r="AM68" s="17">
        <f t="shared" si="35"/>
        <v>41.575</v>
      </c>
      <c r="AN68" s="7"/>
      <c r="AO68" s="7"/>
      <c r="AP68" s="38">
        <f t="shared" si="14"/>
        <v>62.800000000000004</v>
      </c>
    </row>
    <row r="69" spans="1:42" ht="15">
      <c r="A69">
        <v>1959</v>
      </c>
      <c r="B69" s="36">
        <v>6.5</v>
      </c>
      <c r="C69" s="36">
        <v>12.3</v>
      </c>
      <c r="D69" s="36">
        <v>26.6</v>
      </c>
      <c r="E69" s="36">
        <v>42.9</v>
      </c>
      <c r="F69" s="36">
        <v>58.6</v>
      </c>
      <c r="G69" s="36">
        <v>65.7</v>
      </c>
      <c r="H69" s="36">
        <v>68.1</v>
      </c>
      <c r="I69" s="36">
        <v>70.5</v>
      </c>
      <c r="J69" s="36">
        <v>59.6</v>
      </c>
      <c r="K69" s="36">
        <v>42.8</v>
      </c>
      <c r="L69" s="36">
        <v>23</v>
      </c>
      <c r="M69" s="36">
        <v>26.5</v>
      </c>
      <c r="N69" s="17"/>
      <c r="O69" s="17">
        <f aca="true" t="shared" si="44" ref="O69:O100">IF(S69&gt;11,AVERAGE(B69:M69),"")</f>
        <v>41.925000000000004</v>
      </c>
      <c r="P69" s="18"/>
      <c r="Q69" s="17">
        <f aca="true" t="shared" si="45" ref="Q69:Q100">MAX(B69:M69)</f>
        <v>70.5</v>
      </c>
      <c r="R69" s="17">
        <f aca="true" t="shared" si="46" ref="R69:R100">MIN(B69:M69)</f>
        <v>6.5</v>
      </c>
      <c r="S69" s="3">
        <f aca="true" t="shared" si="47" ref="S69:S100">COUNT(B69:M69)</f>
        <v>12</v>
      </c>
      <c r="U69" s="19">
        <f aca="true" t="shared" si="48" ref="U69:U100">IF(COUNT(D69:F69)&gt;2,AVERAGE(D69:F69),"")</f>
        <v>42.699999999999996</v>
      </c>
      <c r="V69" s="17">
        <f t="shared" si="36"/>
        <v>41.35333333333333</v>
      </c>
      <c r="W69" s="19">
        <f aca="true" t="shared" si="49" ref="W69:W100">IF(COUNT(G69:I69)&gt;2,AVERAGE(G69:I69),"")</f>
        <v>68.10000000000001</v>
      </c>
      <c r="X69" s="17">
        <f t="shared" si="37"/>
        <v>66.26</v>
      </c>
      <c r="Y69" s="19">
        <f aca="true" t="shared" si="50" ref="Y69:Y100">IF(COUNT(J69:L69)&gt;2,AVERAGE(J69:L69),"")</f>
        <v>41.800000000000004</v>
      </c>
      <c r="Z69" s="17">
        <f t="shared" si="38"/>
        <v>45.28666666666667</v>
      </c>
      <c r="AA69" s="19">
        <f aca="true" t="shared" si="51" ref="AA69:AA100">IF(COUNT(M69,B70:C70)&gt;2,AVERAGE(M69,B70:C70),"")</f>
        <v>20.333333333333332</v>
      </c>
      <c r="AB69" s="17">
        <f t="shared" si="39"/>
        <v>15.680000000000001</v>
      </c>
      <c r="AC69" s="17">
        <f t="shared" si="40"/>
        <v>42.220000000000006</v>
      </c>
      <c r="AD69" s="17">
        <f aca="true" t="shared" si="52" ref="AD69:AD100">IF(COUNT(E69:J69)&gt;5,AVERAGE(E69:J69),"")</f>
        <v>60.9</v>
      </c>
      <c r="AE69" s="17">
        <f t="shared" si="41"/>
        <v>59.09666666666666</v>
      </c>
      <c r="AF69" s="17">
        <f aca="true" t="shared" si="53" ref="AF69:AF100">IF(COUNT(K69:M69,B70:D70)&gt;5,AVERAGE(K69:M69,B70:D70),"")</f>
        <v>24.21666666666667</v>
      </c>
      <c r="AG69" s="17">
        <f t="shared" si="42"/>
        <v>25.156666666666666</v>
      </c>
      <c r="AH69" s="17">
        <f aca="true" t="shared" si="54" ref="AH69:AH120">IF(COUNT(K69:M69,B70:J70)&gt;11,AVERAGE(K69:M69,B70:J70),"")</f>
        <v>41.61666666666667</v>
      </c>
      <c r="AI69" s="17">
        <f t="shared" si="43"/>
        <v>42.07333333333334</v>
      </c>
      <c r="AK69" s="17">
        <f aca="true" t="shared" si="55" ref="AK69:AK100">IF(COUNT(B69:G69)&gt;5,AVERAGE(B69:G69),"")</f>
        <v>35.43333333333334</v>
      </c>
      <c r="AL69" s="17">
        <f aca="true" t="shared" si="56" ref="AL69:AL100">IF(COUNT(H69:M69)&gt;5,AVERAGE(H69:M69),"")</f>
        <v>48.416666666666664</v>
      </c>
      <c r="AM69" s="17">
        <f aca="true" t="shared" si="57" ref="AM69:AM100">IF(COUNT(AL69,AK70)=2,AVERAGE(AL69,AK70),"")</f>
        <v>41.891666666666666</v>
      </c>
      <c r="AN69" s="7"/>
      <c r="AO69" s="7"/>
      <c r="AP69" s="38">
        <f t="shared" si="14"/>
        <v>65.97500000000001</v>
      </c>
    </row>
    <row r="70" spans="1:42" ht="15">
      <c r="A70">
        <v>1960</v>
      </c>
      <c r="B70" s="36">
        <v>16.7</v>
      </c>
      <c r="C70" s="36">
        <v>17.8</v>
      </c>
      <c r="D70" s="36">
        <v>18.5</v>
      </c>
      <c r="E70" s="36">
        <v>44.4</v>
      </c>
      <c r="F70" s="36">
        <v>53.4</v>
      </c>
      <c r="G70" s="36">
        <v>61.4</v>
      </c>
      <c r="H70" s="36">
        <v>67.1</v>
      </c>
      <c r="I70" s="36">
        <v>67.9</v>
      </c>
      <c r="J70" s="36">
        <v>59.9</v>
      </c>
      <c r="K70" s="36">
        <v>46.9</v>
      </c>
      <c r="L70" s="36">
        <v>34.4</v>
      </c>
      <c r="M70" s="36">
        <v>16.7</v>
      </c>
      <c r="N70" s="17"/>
      <c r="O70" s="17">
        <f t="shared" si="44"/>
        <v>42.09166666666666</v>
      </c>
      <c r="P70" s="18"/>
      <c r="Q70" s="17">
        <f t="shared" si="45"/>
        <v>67.9</v>
      </c>
      <c r="R70" s="17">
        <f t="shared" si="46"/>
        <v>16.7</v>
      </c>
      <c r="S70" s="3">
        <f t="shared" si="47"/>
        <v>12</v>
      </c>
      <c r="U70" s="19">
        <f t="shared" si="48"/>
        <v>38.766666666666666</v>
      </c>
      <c r="V70" s="17">
        <f t="shared" si="36"/>
        <v>41.513333333333335</v>
      </c>
      <c r="W70" s="19">
        <f t="shared" si="49"/>
        <v>65.46666666666667</v>
      </c>
      <c r="X70" s="17">
        <f t="shared" si="37"/>
        <v>65.88000000000001</v>
      </c>
      <c r="Y70" s="19">
        <f t="shared" si="50"/>
        <v>47.06666666666666</v>
      </c>
      <c r="Z70" s="17">
        <f t="shared" si="38"/>
        <v>45.64666666666667</v>
      </c>
      <c r="AA70" s="19">
        <f t="shared" si="51"/>
        <v>17.900000000000002</v>
      </c>
      <c r="AB70" s="17">
        <f t="shared" si="39"/>
        <v>14.26666666666667</v>
      </c>
      <c r="AC70" s="17">
        <f t="shared" si="40"/>
        <v>42.111666666666665</v>
      </c>
      <c r="AD70" s="17">
        <f t="shared" si="52"/>
        <v>59.01666666666666</v>
      </c>
      <c r="AE70" s="17">
        <f t="shared" si="41"/>
        <v>58.989999999999995</v>
      </c>
      <c r="AF70" s="17">
        <f t="shared" si="53"/>
        <v>27.75</v>
      </c>
      <c r="AG70" s="17">
        <f t="shared" si="42"/>
        <v>24.69</v>
      </c>
      <c r="AH70" s="17">
        <f t="shared" si="54"/>
        <v>43.041666666666664</v>
      </c>
      <c r="AI70" s="17">
        <f t="shared" si="43"/>
        <v>41.96666666666667</v>
      </c>
      <c r="AK70" s="17">
        <f t="shared" si="55"/>
        <v>35.36666666666667</v>
      </c>
      <c r="AL70" s="17">
        <f t="shared" si="56"/>
        <v>48.81666666666666</v>
      </c>
      <c r="AM70" s="17">
        <f t="shared" si="57"/>
        <v>43.06666666666666</v>
      </c>
      <c r="AN70" s="7"/>
      <c r="AO70" s="7"/>
      <c r="AP70" s="38">
        <f aca="true" t="shared" si="58" ref="AP70:AP111">IF(COUNT(G70:J70)&gt;3,AVERAGE(G70:J70),"")</f>
        <v>64.075</v>
      </c>
    </row>
    <row r="71" spans="1:42" ht="15">
      <c r="A71">
        <v>1961</v>
      </c>
      <c r="B71" s="36">
        <v>13</v>
      </c>
      <c r="C71" s="36">
        <v>24</v>
      </c>
      <c r="D71" s="36">
        <v>31.5</v>
      </c>
      <c r="E71" s="36">
        <v>38.9</v>
      </c>
      <c r="F71" s="36">
        <v>52</v>
      </c>
      <c r="G71" s="36">
        <v>64.5</v>
      </c>
      <c r="H71" s="36">
        <v>68</v>
      </c>
      <c r="I71" s="36">
        <v>67.9</v>
      </c>
      <c r="J71" s="36">
        <v>58.7</v>
      </c>
      <c r="K71" s="36">
        <v>48.5</v>
      </c>
      <c r="L71" s="36">
        <v>31.7</v>
      </c>
      <c r="M71" s="36">
        <v>16.1</v>
      </c>
      <c r="N71" s="17"/>
      <c r="O71" s="17">
        <f t="shared" si="44"/>
        <v>42.9</v>
      </c>
      <c r="P71" s="18"/>
      <c r="Q71" s="17">
        <f t="shared" si="45"/>
        <v>68</v>
      </c>
      <c r="R71" s="17">
        <f t="shared" si="46"/>
        <v>13</v>
      </c>
      <c r="S71" s="3">
        <f t="shared" si="47"/>
        <v>12</v>
      </c>
      <c r="U71" s="19">
        <f t="shared" si="48"/>
        <v>40.800000000000004</v>
      </c>
      <c r="V71" s="17">
        <f aca="true" t="shared" si="59" ref="V71:V102">IF(COUNT(U69:U73)&gt;4,AVERAGE(U69:U73),"")</f>
        <v>41.52666666666667</v>
      </c>
      <c r="W71" s="19">
        <f t="shared" si="49"/>
        <v>66.8</v>
      </c>
      <c r="X71" s="17">
        <f aca="true" t="shared" si="60" ref="X71:X102">IF(COUNT(W69:W73)&gt;4,AVERAGE(W69:W73),"")</f>
        <v>66.44666666666667</v>
      </c>
      <c r="Y71" s="19">
        <f t="shared" si="50"/>
        <v>46.300000000000004</v>
      </c>
      <c r="Z71" s="17">
        <f aca="true" t="shared" si="61" ref="Z71:Z102">IF(COUNT(Y69:Y73)&gt;4,AVERAGE(Y69:Y73),"")</f>
        <v>46.32000000000001</v>
      </c>
      <c r="AA71" s="19">
        <f t="shared" si="51"/>
        <v>12.700000000000001</v>
      </c>
      <c r="AB71" s="17">
        <f aca="true" t="shared" si="62" ref="AB71:AB102">IF(COUNT(AA69:AA73)&gt;4,AVERAGE(AA69:AA73),"")</f>
        <v>15.613333333333333</v>
      </c>
      <c r="AC71" s="17">
        <f aca="true" t="shared" si="63" ref="AC71:AC102">IF(COUNT(O69:O73)&gt;4,AVERAGE(O69:O73),"")</f>
        <v>42.11833333333333</v>
      </c>
      <c r="AD71" s="17">
        <f t="shared" si="52"/>
        <v>58.333333333333336</v>
      </c>
      <c r="AE71" s="17">
        <f aca="true" t="shared" si="64" ref="AE71:AE102">IF(COUNT(AD69:AD73)&gt;4,AVERAGE(AD69:AD73),"")</f>
        <v>59.24333333333334</v>
      </c>
      <c r="AF71" s="17">
        <f t="shared" si="53"/>
        <v>24.233333333333334</v>
      </c>
      <c r="AG71" s="17">
        <f aca="true" t="shared" si="65" ref="AG71:AG102">IF(COUNT(AF69:AF73)&gt;4,AVERAGE(AF69:AF73),"")</f>
        <v>25.703333333333337</v>
      </c>
      <c r="AH71" s="17">
        <f t="shared" si="54"/>
        <v>41.30833333333333</v>
      </c>
      <c r="AI71" s="17">
        <f aca="true" t="shared" si="66" ref="AI71:AI102">IF(COUNT(AH69:AH73)&gt;4,AVERAGE(AH69:AH73),"")</f>
        <v>42.38333333333334</v>
      </c>
      <c r="AK71" s="17">
        <f t="shared" si="55"/>
        <v>37.31666666666667</v>
      </c>
      <c r="AL71" s="17">
        <f t="shared" si="56"/>
        <v>48.48333333333334</v>
      </c>
      <c r="AM71" s="17">
        <f t="shared" si="57"/>
        <v>41.983333333333334</v>
      </c>
      <c r="AN71" s="7"/>
      <c r="AO71" s="7"/>
      <c r="AP71" s="38">
        <f t="shared" si="58"/>
        <v>64.775</v>
      </c>
    </row>
    <row r="72" spans="1:42" ht="15">
      <c r="A72">
        <v>1962</v>
      </c>
      <c r="B72" s="36">
        <v>8.7</v>
      </c>
      <c r="C72" s="36">
        <v>13.3</v>
      </c>
      <c r="D72" s="36">
        <v>27.1</v>
      </c>
      <c r="E72" s="36">
        <v>41.6</v>
      </c>
      <c r="F72" s="36">
        <v>58.9</v>
      </c>
      <c r="G72" s="36">
        <v>63.3</v>
      </c>
      <c r="H72" s="36">
        <v>65.3</v>
      </c>
      <c r="I72" s="36">
        <v>66.2</v>
      </c>
      <c r="J72" s="36">
        <v>55</v>
      </c>
      <c r="K72" s="36">
        <v>49.1</v>
      </c>
      <c r="L72" s="36">
        <v>33.4</v>
      </c>
      <c r="M72" s="36">
        <v>17.6</v>
      </c>
      <c r="N72" s="17"/>
      <c r="O72" s="17">
        <f t="shared" si="44"/>
        <v>41.625</v>
      </c>
      <c r="P72" s="18"/>
      <c r="Q72" s="17">
        <f t="shared" si="45"/>
        <v>66.2</v>
      </c>
      <c r="R72" s="17">
        <f t="shared" si="46"/>
        <v>8.7</v>
      </c>
      <c r="S72" s="3">
        <f t="shared" si="47"/>
        <v>12</v>
      </c>
      <c r="U72" s="19">
        <f t="shared" si="48"/>
        <v>42.53333333333333</v>
      </c>
      <c r="V72" s="17">
        <f t="shared" si="59"/>
        <v>41.63333333333333</v>
      </c>
      <c r="W72" s="19">
        <f t="shared" si="49"/>
        <v>64.93333333333334</v>
      </c>
      <c r="X72" s="17">
        <f t="shared" si="60"/>
        <v>66.15333333333334</v>
      </c>
      <c r="Y72" s="19">
        <f t="shared" si="50"/>
        <v>45.833333333333336</v>
      </c>
      <c r="Z72" s="17">
        <f t="shared" si="61"/>
        <v>47.093333333333334</v>
      </c>
      <c r="AA72" s="19">
        <f t="shared" si="51"/>
        <v>10.266666666666667</v>
      </c>
      <c r="AB72" s="17">
        <f t="shared" si="62"/>
        <v>14.033333333333335</v>
      </c>
      <c r="AC72" s="17">
        <f t="shared" si="63"/>
        <v>42.42</v>
      </c>
      <c r="AD72" s="17">
        <f t="shared" si="52"/>
        <v>58.38333333333333</v>
      </c>
      <c r="AE72" s="17">
        <f t="shared" si="64"/>
        <v>59.06333333333333</v>
      </c>
      <c r="AF72" s="17">
        <f t="shared" si="53"/>
        <v>23.95</v>
      </c>
      <c r="AG72" s="17">
        <f t="shared" si="65"/>
        <v>25.470000000000002</v>
      </c>
      <c r="AH72" s="17">
        <f t="shared" si="54"/>
        <v>41.76666666666667</v>
      </c>
      <c r="AI72" s="17">
        <f t="shared" si="66"/>
        <v>42.13</v>
      </c>
      <c r="AK72" s="17">
        <f t="shared" si="55"/>
        <v>35.48333333333333</v>
      </c>
      <c r="AL72" s="17">
        <f t="shared" si="56"/>
        <v>47.76666666666667</v>
      </c>
      <c r="AM72" s="17">
        <f t="shared" si="57"/>
        <v>41.208333333333336</v>
      </c>
      <c r="AN72" s="7"/>
      <c r="AO72" s="7"/>
      <c r="AP72" s="38">
        <f t="shared" si="58"/>
        <v>62.45</v>
      </c>
    </row>
    <row r="73" spans="1:42" ht="15">
      <c r="A73">
        <v>1963</v>
      </c>
      <c r="B73" s="36">
        <v>3.1</v>
      </c>
      <c r="C73" s="36">
        <v>10.1</v>
      </c>
      <c r="D73" s="36">
        <v>30.4</v>
      </c>
      <c r="E73" s="36">
        <v>45.3</v>
      </c>
      <c r="F73" s="36">
        <v>52.8</v>
      </c>
      <c r="G73" s="36">
        <v>66.2</v>
      </c>
      <c r="H73" s="36">
        <v>69.8</v>
      </c>
      <c r="I73" s="36">
        <v>64.8</v>
      </c>
      <c r="J73" s="36">
        <v>58.6</v>
      </c>
      <c r="K73" s="36">
        <v>56.2</v>
      </c>
      <c r="L73" s="36">
        <v>37</v>
      </c>
      <c r="M73" s="36">
        <v>10.3</v>
      </c>
      <c r="N73" s="17"/>
      <c r="O73" s="17">
        <f t="shared" si="44"/>
        <v>42.050000000000004</v>
      </c>
      <c r="P73" s="18"/>
      <c r="Q73" s="17">
        <f t="shared" si="45"/>
        <v>69.8</v>
      </c>
      <c r="R73" s="17">
        <f t="shared" si="46"/>
        <v>3.1</v>
      </c>
      <c r="S73" s="3">
        <f t="shared" si="47"/>
        <v>12</v>
      </c>
      <c r="U73" s="19">
        <f t="shared" si="48"/>
        <v>42.833333333333336</v>
      </c>
      <c r="V73" s="17">
        <f t="shared" si="59"/>
        <v>41.806666666666665</v>
      </c>
      <c r="W73" s="19">
        <f t="shared" si="49"/>
        <v>66.93333333333334</v>
      </c>
      <c r="X73" s="17">
        <f t="shared" si="60"/>
        <v>65.97333333333333</v>
      </c>
      <c r="Y73" s="19">
        <f t="shared" si="50"/>
        <v>50.6</v>
      </c>
      <c r="Z73" s="17">
        <f t="shared" si="61"/>
        <v>46.60666666666667</v>
      </c>
      <c r="AA73" s="19">
        <f t="shared" si="51"/>
        <v>16.866666666666667</v>
      </c>
      <c r="AB73" s="17">
        <f t="shared" si="62"/>
        <v>13.646666666666667</v>
      </c>
      <c r="AC73" s="17">
        <f t="shared" si="63"/>
        <v>42.25500000000001</v>
      </c>
      <c r="AD73" s="17">
        <f t="shared" si="52"/>
        <v>59.58333333333334</v>
      </c>
      <c r="AE73" s="17">
        <f t="shared" si="64"/>
        <v>58.790000000000006</v>
      </c>
      <c r="AF73" s="17">
        <f t="shared" si="53"/>
        <v>28.36666666666667</v>
      </c>
      <c r="AG73" s="17">
        <f t="shared" si="65"/>
        <v>25.25</v>
      </c>
      <c r="AH73" s="17">
        <f t="shared" si="54"/>
        <v>44.18333333333333</v>
      </c>
      <c r="AI73" s="17">
        <f t="shared" si="66"/>
        <v>41.98166666666666</v>
      </c>
      <c r="AK73" s="17">
        <f t="shared" si="55"/>
        <v>34.65</v>
      </c>
      <c r="AL73" s="17">
        <f t="shared" si="56"/>
        <v>49.449999999999996</v>
      </c>
      <c r="AM73" s="17">
        <f t="shared" si="57"/>
        <v>44.28333333333333</v>
      </c>
      <c r="AN73" s="7"/>
      <c r="AO73" s="7"/>
      <c r="AP73" s="38">
        <f t="shared" si="58"/>
        <v>64.85000000000001</v>
      </c>
    </row>
    <row r="74" spans="1:42" ht="15">
      <c r="A74">
        <v>1964</v>
      </c>
      <c r="B74" s="36">
        <v>19.7</v>
      </c>
      <c r="C74" s="36">
        <v>20.6</v>
      </c>
      <c r="D74" s="36">
        <v>26.4</v>
      </c>
      <c r="E74" s="36">
        <v>43.9</v>
      </c>
      <c r="F74" s="36">
        <v>59.4</v>
      </c>
      <c r="G74" s="36">
        <v>64.7</v>
      </c>
      <c r="H74" s="36">
        <v>71</v>
      </c>
      <c r="I74" s="36">
        <v>64.2</v>
      </c>
      <c r="J74" s="36">
        <v>56.8</v>
      </c>
      <c r="K74" s="36">
        <v>45.2</v>
      </c>
      <c r="L74" s="36">
        <v>35</v>
      </c>
      <c r="M74" s="36">
        <v>14.3</v>
      </c>
      <c r="N74" s="17"/>
      <c r="O74" s="17">
        <f t="shared" si="44"/>
        <v>43.43333333333333</v>
      </c>
      <c r="P74" s="18"/>
      <c r="Q74" s="17">
        <f t="shared" si="45"/>
        <v>71</v>
      </c>
      <c r="R74" s="17">
        <f t="shared" si="46"/>
        <v>14.3</v>
      </c>
      <c r="S74" s="3">
        <f t="shared" si="47"/>
        <v>12</v>
      </c>
      <c r="U74" s="19">
        <f t="shared" si="48"/>
        <v>43.23333333333333</v>
      </c>
      <c r="V74" s="17">
        <f t="shared" si="59"/>
        <v>41.779999999999994</v>
      </c>
      <c r="W74" s="19">
        <f t="shared" si="49"/>
        <v>66.63333333333333</v>
      </c>
      <c r="X74" s="17">
        <f t="shared" si="60"/>
        <v>66.01333333333334</v>
      </c>
      <c r="Y74" s="19">
        <f t="shared" si="50"/>
        <v>45.666666666666664</v>
      </c>
      <c r="Z74" s="17">
        <f t="shared" si="61"/>
        <v>46.3</v>
      </c>
      <c r="AA74" s="19">
        <f t="shared" si="51"/>
        <v>12.433333333333335</v>
      </c>
      <c r="AB74" s="17">
        <f t="shared" si="62"/>
        <v>14.046666666666667</v>
      </c>
      <c r="AC74" s="17">
        <f t="shared" si="63"/>
        <v>41.97</v>
      </c>
      <c r="AD74" s="17">
        <f t="shared" si="52"/>
        <v>60</v>
      </c>
      <c r="AE74" s="17">
        <f t="shared" si="64"/>
        <v>58.71333333333333</v>
      </c>
      <c r="AF74" s="17">
        <f t="shared" si="53"/>
        <v>23.05</v>
      </c>
      <c r="AG74" s="17">
        <f t="shared" si="65"/>
        <v>25.403333333333332</v>
      </c>
      <c r="AH74" s="17">
        <f t="shared" si="54"/>
        <v>40.35</v>
      </c>
      <c r="AI74" s="17">
        <f t="shared" si="66"/>
        <v>41.91666666666667</v>
      </c>
      <c r="AK74" s="17">
        <f t="shared" si="55"/>
        <v>39.11666666666667</v>
      </c>
      <c r="AL74" s="17">
        <f t="shared" si="56"/>
        <v>47.75</v>
      </c>
      <c r="AM74" s="17">
        <f t="shared" si="57"/>
        <v>40.91666666666667</v>
      </c>
      <c r="AN74" s="7"/>
      <c r="AO74" s="7"/>
      <c r="AP74" s="38">
        <f t="shared" si="58"/>
        <v>64.175</v>
      </c>
    </row>
    <row r="75" spans="1:42" ht="15">
      <c r="A75">
        <v>1965</v>
      </c>
      <c r="B75" s="36">
        <v>10.4</v>
      </c>
      <c r="C75" s="36">
        <v>12.6</v>
      </c>
      <c r="D75" s="36">
        <v>20.8</v>
      </c>
      <c r="E75" s="36">
        <v>40</v>
      </c>
      <c r="F75" s="36">
        <v>58.1</v>
      </c>
      <c r="G75" s="36">
        <v>62.6</v>
      </c>
      <c r="H75" s="36">
        <v>66.4</v>
      </c>
      <c r="I75" s="36">
        <v>64.7</v>
      </c>
      <c r="J75" s="36">
        <v>54.1</v>
      </c>
      <c r="K75" s="36">
        <v>47.5</v>
      </c>
      <c r="L75" s="36">
        <v>32.3</v>
      </c>
      <c r="M75" s="36">
        <v>25.7</v>
      </c>
      <c r="N75" s="17"/>
      <c r="O75" s="17">
        <f t="shared" si="44"/>
        <v>41.266666666666666</v>
      </c>
      <c r="P75" s="18"/>
      <c r="Q75" s="17">
        <f t="shared" si="45"/>
        <v>66.4</v>
      </c>
      <c r="R75" s="17">
        <f t="shared" si="46"/>
        <v>10.4</v>
      </c>
      <c r="S75" s="3">
        <f t="shared" si="47"/>
        <v>12</v>
      </c>
      <c r="U75" s="19">
        <f t="shared" si="48"/>
        <v>39.63333333333333</v>
      </c>
      <c r="V75" s="17">
        <f t="shared" si="59"/>
        <v>41.31333333333333</v>
      </c>
      <c r="W75" s="19">
        <f t="shared" si="49"/>
        <v>64.56666666666666</v>
      </c>
      <c r="X75" s="17">
        <f t="shared" si="60"/>
        <v>65.89333333333333</v>
      </c>
      <c r="Y75" s="19">
        <f t="shared" si="50"/>
        <v>44.633333333333326</v>
      </c>
      <c r="Z75" s="17">
        <f t="shared" si="61"/>
        <v>45.85333333333333</v>
      </c>
      <c r="AA75" s="19">
        <f t="shared" si="51"/>
        <v>15.966666666666667</v>
      </c>
      <c r="AB75" s="17">
        <f t="shared" si="62"/>
        <v>15.220000000000002</v>
      </c>
      <c r="AC75" s="17">
        <f t="shared" si="63"/>
        <v>41.825</v>
      </c>
      <c r="AD75" s="17">
        <f t="shared" si="52"/>
        <v>57.650000000000006</v>
      </c>
      <c r="AE75" s="17">
        <f t="shared" si="64"/>
        <v>58.42999999999999</v>
      </c>
      <c r="AF75" s="17">
        <f t="shared" si="53"/>
        <v>26.649999999999995</v>
      </c>
      <c r="AG75" s="17">
        <f t="shared" si="65"/>
        <v>25.896666666666665</v>
      </c>
      <c r="AH75" s="17">
        <f t="shared" si="54"/>
        <v>42.3</v>
      </c>
      <c r="AI75" s="17">
        <f t="shared" si="66"/>
        <v>42.093333333333334</v>
      </c>
      <c r="AK75" s="17">
        <f t="shared" si="55"/>
        <v>34.083333333333336</v>
      </c>
      <c r="AL75" s="17">
        <f t="shared" si="56"/>
        <v>48.449999999999996</v>
      </c>
      <c r="AM75" s="17">
        <f t="shared" si="57"/>
        <v>41.68333333333333</v>
      </c>
      <c r="AN75" s="7"/>
      <c r="AO75" s="7"/>
      <c r="AP75" s="38">
        <f t="shared" si="58"/>
        <v>61.949999999999996</v>
      </c>
    </row>
    <row r="76" spans="1:42" ht="15">
      <c r="A76">
        <v>1966</v>
      </c>
      <c r="B76" s="36">
        <v>5.3</v>
      </c>
      <c r="C76" s="36">
        <v>16.9</v>
      </c>
      <c r="D76" s="36">
        <v>32.2</v>
      </c>
      <c r="E76" s="36">
        <v>39.8</v>
      </c>
      <c r="F76" s="36">
        <v>50</v>
      </c>
      <c r="G76" s="36">
        <v>65.3</v>
      </c>
      <c r="H76" s="36">
        <v>71.2</v>
      </c>
      <c r="I76" s="36">
        <v>64.5</v>
      </c>
      <c r="J76" s="36">
        <v>56.9</v>
      </c>
      <c r="K76" s="36">
        <v>46</v>
      </c>
      <c r="L76" s="36">
        <v>31.4</v>
      </c>
      <c r="M76" s="36">
        <v>18.2</v>
      </c>
      <c r="N76" s="17"/>
      <c r="O76" s="17">
        <f t="shared" si="44"/>
        <v>41.474999999999994</v>
      </c>
      <c r="P76" s="18"/>
      <c r="Q76" s="17">
        <f t="shared" si="45"/>
        <v>71.2</v>
      </c>
      <c r="R76" s="17">
        <f t="shared" si="46"/>
        <v>5.3</v>
      </c>
      <c r="S76" s="3">
        <f t="shared" si="47"/>
        <v>12</v>
      </c>
      <c r="U76" s="19">
        <f t="shared" si="48"/>
        <v>40.666666666666664</v>
      </c>
      <c r="V76" s="17">
        <f t="shared" si="59"/>
        <v>41.61333333333334</v>
      </c>
      <c r="W76" s="19">
        <f t="shared" si="49"/>
        <v>67</v>
      </c>
      <c r="X76" s="17">
        <f t="shared" si="60"/>
        <v>65.69999999999999</v>
      </c>
      <c r="Y76" s="19">
        <f t="shared" si="50"/>
        <v>44.76666666666667</v>
      </c>
      <c r="Z76" s="17">
        <f t="shared" si="61"/>
        <v>45.04</v>
      </c>
      <c r="AA76" s="19">
        <f t="shared" si="51"/>
        <v>14.699999999999998</v>
      </c>
      <c r="AB76" s="17">
        <f t="shared" si="62"/>
        <v>14.993333333333334</v>
      </c>
      <c r="AC76" s="17">
        <f t="shared" si="63"/>
        <v>42.016666666666666</v>
      </c>
      <c r="AD76" s="17">
        <f t="shared" si="52"/>
        <v>57.949999999999996</v>
      </c>
      <c r="AE76" s="17">
        <f t="shared" si="64"/>
        <v>58.29</v>
      </c>
      <c r="AF76" s="17">
        <f t="shared" si="53"/>
        <v>25</v>
      </c>
      <c r="AG76" s="17">
        <f t="shared" si="65"/>
        <v>25.29333333333333</v>
      </c>
      <c r="AH76" s="17">
        <f t="shared" si="54"/>
        <v>40.983333333333334</v>
      </c>
      <c r="AI76" s="17">
        <f t="shared" si="66"/>
        <v>41.67</v>
      </c>
      <c r="AK76" s="17">
        <f t="shared" si="55"/>
        <v>34.916666666666664</v>
      </c>
      <c r="AL76" s="17">
        <f t="shared" si="56"/>
        <v>48.03333333333333</v>
      </c>
      <c r="AM76" s="17">
        <f t="shared" si="57"/>
        <v>41.58333333333333</v>
      </c>
      <c r="AN76" s="7"/>
      <c r="AO76" s="7"/>
      <c r="AP76" s="38">
        <f t="shared" si="58"/>
        <v>64.475</v>
      </c>
    </row>
    <row r="77" spans="1:42" ht="15">
      <c r="A77">
        <v>1967</v>
      </c>
      <c r="B77" s="36">
        <v>16.1</v>
      </c>
      <c r="C77" s="36">
        <v>9.8</v>
      </c>
      <c r="D77" s="36">
        <v>28.5</v>
      </c>
      <c r="E77" s="36">
        <v>42.9</v>
      </c>
      <c r="F77" s="36">
        <v>49.2</v>
      </c>
      <c r="G77" s="36">
        <v>64.3</v>
      </c>
      <c r="H77" s="36">
        <v>66.1</v>
      </c>
      <c r="I77" s="36">
        <v>62.6</v>
      </c>
      <c r="J77" s="36">
        <v>56.7</v>
      </c>
      <c r="K77" s="36">
        <v>45.2</v>
      </c>
      <c r="L77" s="36">
        <v>28.9</v>
      </c>
      <c r="M77" s="36">
        <v>20.5</v>
      </c>
      <c r="N77" s="17"/>
      <c r="O77" s="17">
        <f t="shared" si="44"/>
        <v>40.9</v>
      </c>
      <c r="P77" s="18"/>
      <c r="Q77" s="17">
        <f t="shared" si="45"/>
        <v>66.1</v>
      </c>
      <c r="R77" s="17">
        <f t="shared" si="46"/>
        <v>9.8</v>
      </c>
      <c r="S77" s="3">
        <f t="shared" si="47"/>
        <v>12</v>
      </c>
      <c r="U77" s="19">
        <f t="shared" si="48"/>
        <v>40.2</v>
      </c>
      <c r="V77" s="17">
        <f t="shared" si="59"/>
        <v>41.24</v>
      </c>
      <c r="W77" s="19">
        <f t="shared" si="49"/>
        <v>64.33333333333333</v>
      </c>
      <c r="X77" s="17">
        <f t="shared" si="60"/>
        <v>65.32</v>
      </c>
      <c r="Y77" s="19">
        <f t="shared" si="50"/>
        <v>43.6</v>
      </c>
      <c r="Z77" s="17">
        <f t="shared" si="61"/>
        <v>44.766666666666666</v>
      </c>
      <c r="AA77" s="19">
        <f t="shared" si="51"/>
        <v>16.133333333333336</v>
      </c>
      <c r="AB77" s="17">
        <f t="shared" si="62"/>
        <v>15.213333333333333</v>
      </c>
      <c r="AC77" s="17">
        <f t="shared" si="63"/>
        <v>41.66833333333333</v>
      </c>
      <c r="AD77" s="17">
        <f t="shared" si="52"/>
        <v>56.96666666666666</v>
      </c>
      <c r="AE77" s="17">
        <f t="shared" si="64"/>
        <v>58.04666666666667</v>
      </c>
      <c r="AF77" s="17">
        <f t="shared" si="53"/>
        <v>26.416666666666668</v>
      </c>
      <c r="AG77" s="17">
        <f t="shared" si="65"/>
        <v>25.366666666666667</v>
      </c>
      <c r="AH77" s="17">
        <f t="shared" si="54"/>
        <v>42.65</v>
      </c>
      <c r="AI77" s="17">
        <f t="shared" si="66"/>
        <v>41.958333333333336</v>
      </c>
      <c r="AK77" s="17">
        <f t="shared" si="55"/>
        <v>35.13333333333333</v>
      </c>
      <c r="AL77" s="17">
        <f t="shared" si="56"/>
        <v>46.66666666666666</v>
      </c>
      <c r="AM77" s="17">
        <f t="shared" si="57"/>
        <v>42.04166666666666</v>
      </c>
      <c r="AN77" s="7"/>
      <c r="AO77" s="7"/>
      <c r="AP77" s="38">
        <f t="shared" si="58"/>
        <v>62.425</v>
      </c>
    </row>
    <row r="78" spans="1:42" ht="15">
      <c r="A78">
        <v>1968</v>
      </c>
      <c r="B78" s="36">
        <v>13.7</v>
      </c>
      <c r="C78" s="36">
        <v>14.2</v>
      </c>
      <c r="D78" s="36">
        <v>36</v>
      </c>
      <c r="E78" s="36">
        <v>45.2</v>
      </c>
      <c r="F78" s="36">
        <v>51.8</v>
      </c>
      <c r="G78" s="36">
        <v>63.6</v>
      </c>
      <c r="H78" s="36">
        <v>67.6</v>
      </c>
      <c r="I78" s="36">
        <v>66.7</v>
      </c>
      <c r="J78" s="36">
        <v>58.4</v>
      </c>
      <c r="K78" s="36">
        <v>48.9</v>
      </c>
      <c r="L78" s="36">
        <v>32.3</v>
      </c>
      <c r="M78" s="36">
        <v>17.7</v>
      </c>
      <c r="N78" s="17"/>
      <c r="O78" s="17">
        <f t="shared" si="44"/>
        <v>43.008333333333326</v>
      </c>
      <c r="P78" s="18"/>
      <c r="Q78" s="17">
        <f t="shared" si="45"/>
        <v>67.6</v>
      </c>
      <c r="R78" s="17">
        <f t="shared" si="46"/>
        <v>13.7</v>
      </c>
      <c r="S78" s="3">
        <f t="shared" si="47"/>
        <v>12</v>
      </c>
      <c r="U78" s="19">
        <f t="shared" si="48"/>
        <v>44.333333333333336</v>
      </c>
      <c r="V78" s="17">
        <f t="shared" si="59"/>
        <v>41.59333333333334</v>
      </c>
      <c r="W78" s="19">
        <f t="shared" si="49"/>
        <v>65.96666666666665</v>
      </c>
      <c r="X78" s="17">
        <f t="shared" si="60"/>
        <v>65.97333333333333</v>
      </c>
      <c r="Y78" s="19">
        <f t="shared" si="50"/>
        <v>46.53333333333333</v>
      </c>
      <c r="Z78" s="17">
        <f t="shared" si="61"/>
        <v>45.06</v>
      </c>
      <c r="AA78" s="19">
        <f t="shared" si="51"/>
        <v>15.733333333333334</v>
      </c>
      <c r="AB78" s="17">
        <f t="shared" si="62"/>
        <v>14.66</v>
      </c>
      <c r="AC78" s="17">
        <f t="shared" si="63"/>
        <v>41.83333333333333</v>
      </c>
      <c r="AD78" s="17">
        <f t="shared" si="52"/>
        <v>58.883333333333326</v>
      </c>
      <c r="AE78" s="17">
        <f t="shared" si="64"/>
        <v>58.55</v>
      </c>
      <c r="AF78" s="17">
        <f t="shared" si="53"/>
        <v>25.349999999999994</v>
      </c>
      <c r="AG78" s="17">
        <f t="shared" si="65"/>
        <v>24.84</v>
      </c>
      <c r="AH78" s="17">
        <f t="shared" si="54"/>
        <v>42.06666666666667</v>
      </c>
      <c r="AI78" s="17">
        <f t="shared" si="66"/>
        <v>41.760000000000005</v>
      </c>
      <c r="AK78" s="17">
        <f t="shared" si="55"/>
        <v>37.416666666666664</v>
      </c>
      <c r="AL78" s="17">
        <f t="shared" si="56"/>
        <v>48.6</v>
      </c>
      <c r="AM78" s="17">
        <f t="shared" si="57"/>
        <v>41.88333333333333</v>
      </c>
      <c r="AN78" s="7"/>
      <c r="AO78" s="7"/>
      <c r="AP78" s="38">
        <f t="shared" si="58"/>
        <v>64.07499999999999</v>
      </c>
    </row>
    <row r="79" spans="1:42" ht="15">
      <c r="A79">
        <v>1969</v>
      </c>
      <c r="B79" s="36">
        <v>11</v>
      </c>
      <c r="C79" s="36">
        <v>18.5</v>
      </c>
      <c r="D79" s="36">
        <v>23.7</v>
      </c>
      <c r="E79" s="36">
        <v>44.9</v>
      </c>
      <c r="F79" s="36">
        <v>55.5</v>
      </c>
      <c r="G79" s="36">
        <v>57.4</v>
      </c>
      <c r="H79" s="36">
        <v>67.8</v>
      </c>
      <c r="I79" s="36">
        <v>69</v>
      </c>
      <c r="J79" s="36">
        <v>58.1</v>
      </c>
      <c r="K79" s="36">
        <v>44</v>
      </c>
      <c r="L79" s="36">
        <v>30.8</v>
      </c>
      <c r="M79" s="36">
        <v>19.6</v>
      </c>
      <c r="N79" s="17"/>
      <c r="O79" s="17">
        <f t="shared" si="44"/>
        <v>41.69166666666667</v>
      </c>
      <c r="P79" s="18"/>
      <c r="Q79" s="17">
        <f t="shared" si="45"/>
        <v>69</v>
      </c>
      <c r="R79" s="17">
        <f t="shared" si="46"/>
        <v>11</v>
      </c>
      <c r="S79" s="3">
        <f t="shared" si="47"/>
        <v>12</v>
      </c>
      <c r="U79" s="19">
        <f t="shared" si="48"/>
        <v>41.36666666666667</v>
      </c>
      <c r="V79" s="17">
        <f t="shared" si="59"/>
        <v>41.36666666666667</v>
      </c>
      <c r="W79" s="19">
        <f t="shared" si="49"/>
        <v>64.73333333333333</v>
      </c>
      <c r="X79" s="17">
        <f t="shared" si="60"/>
        <v>65.73333333333332</v>
      </c>
      <c r="Y79" s="19">
        <f t="shared" si="50"/>
        <v>44.300000000000004</v>
      </c>
      <c r="Z79" s="17">
        <f t="shared" si="61"/>
        <v>45.85333333333333</v>
      </c>
      <c r="AA79" s="19">
        <f t="shared" si="51"/>
        <v>13.533333333333333</v>
      </c>
      <c r="AB79" s="17">
        <f t="shared" si="62"/>
        <v>14.366666666666669</v>
      </c>
      <c r="AC79" s="17">
        <f t="shared" si="63"/>
        <v>41.94166666666666</v>
      </c>
      <c r="AD79" s="17">
        <f t="shared" si="52"/>
        <v>58.78333333333334</v>
      </c>
      <c r="AE79" s="17">
        <f t="shared" si="64"/>
        <v>58.67999999999999</v>
      </c>
      <c r="AF79" s="17">
        <f t="shared" si="53"/>
        <v>23.416666666666668</v>
      </c>
      <c r="AG79" s="17">
        <f t="shared" si="65"/>
        <v>24.826666666666668</v>
      </c>
      <c r="AH79" s="17">
        <f t="shared" si="54"/>
        <v>41.79166666666667</v>
      </c>
      <c r="AI79" s="17">
        <f t="shared" si="66"/>
        <v>41.86333333333333</v>
      </c>
      <c r="AK79" s="17">
        <f t="shared" si="55"/>
        <v>35.166666666666664</v>
      </c>
      <c r="AL79" s="17">
        <f t="shared" si="56"/>
        <v>48.21666666666667</v>
      </c>
      <c r="AM79" s="17">
        <f t="shared" si="57"/>
        <v>41.69166666666666</v>
      </c>
      <c r="AN79" s="7"/>
      <c r="AO79" s="7"/>
      <c r="AP79" s="38">
        <f t="shared" si="58"/>
        <v>63.074999999999996</v>
      </c>
    </row>
    <row r="80" spans="1:42" ht="15">
      <c r="A80">
        <v>1970</v>
      </c>
      <c r="B80" s="36">
        <v>6.2</v>
      </c>
      <c r="C80" s="36">
        <v>14.8</v>
      </c>
      <c r="D80" s="36">
        <v>25.1</v>
      </c>
      <c r="E80" s="36">
        <v>43.9</v>
      </c>
      <c r="F80" s="36">
        <v>55.2</v>
      </c>
      <c r="G80" s="36">
        <v>65.8</v>
      </c>
      <c r="H80" s="36">
        <v>70.4</v>
      </c>
      <c r="I80" s="36">
        <v>67.3</v>
      </c>
      <c r="J80" s="36">
        <v>58.4</v>
      </c>
      <c r="K80" s="36">
        <v>48.6</v>
      </c>
      <c r="L80" s="36">
        <v>31.3</v>
      </c>
      <c r="M80" s="36">
        <v>18.1</v>
      </c>
      <c r="N80" s="17"/>
      <c r="O80" s="17">
        <f t="shared" si="44"/>
        <v>42.09166666666667</v>
      </c>
      <c r="P80" s="18"/>
      <c r="Q80" s="17">
        <f t="shared" si="45"/>
        <v>70.4</v>
      </c>
      <c r="R80" s="17">
        <f t="shared" si="46"/>
        <v>6.2</v>
      </c>
      <c r="S80" s="3">
        <f t="shared" si="47"/>
        <v>12</v>
      </c>
      <c r="U80" s="19">
        <f t="shared" si="48"/>
        <v>41.4</v>
      </c>
      <c r="V80" s="17">
        <f t="shared" si="59"/>
        <v>41.35333333333333</v>
      </c>
      <c r="W80" s="19">
        <f t="shared" si="49"/>
        <v>67.83333333333333</v>
      </c>
      <c r="X80" s="17">
        <f t="shared" si="60"/>
        <v>65.87333333333333</v>
      </c>
      <c r="Y80" s="19">
        <f t="shared" si="50"/>
        <v>46.1</v>
      </c>
      <c r="Z80" s="17">
        <f t="shared" si="61"/>
        <v>45.86</v>
      </c>
      <c r="AA80" s="19">
        <f t="shared" si="51"/>
        <v>13.200000000000001</v>
      </c>
      <c r="AB80" s="17">
        <f t="shared" si="62"/>
        <v>14.540000000000001</v>
      </c>
      <c r="AC80" s="17">
        <f t="shared" si="63"/>
        <v>41.751666666666665</v>
      </c>
      <c r="AD80" s="17">
        <f t="shared" si="52"/>
        <v>60.16666666666666</v>
      </c>
      <c r="AE80" s="17">
        <f t="shared" si="64"/>
        <v>58.9</v>
      </c>
      <c r="AF80" s="17">
        <f t="shared" si="53"/>
        <v>24.016666666666666</v>
      </c>
      <c r="AG80" s="17">
        <f t="shared" si="65"/>
        <v>24.966666666666665</v>
      </c>
      <c r="AH80" s="17">
        <f t="shared" si="54"/>
        <v>41.30833333333333</v>
      </c>
      <c r="AI80" s="17">
        <f t="shared" si="66"/>
        <v>41.955</v>
      </c>
      <c r="AK80" s="17">
        <f t="shared" si="55"/>
        <v>35.166666666666664</v>
      </c>
      <c r="AL80" s="17">
        <f t="shared" si="56"/>
        <v>49.01666666666667</v>
      </c>
      <c r="AM80" s="17">
        <f t="shared" si="57"/>
        <v>41.833333333333336</v>
      </c>
      <c r="AN80" s="7"/>
      <c r="AO80" s="7"/>
      <c r="AP80" s="38">
        <f t="shared" si="58"/>
        <v>65.475</v>
      </c>
    </row>
    <row r="81" spans="1:42" ht="15">
      <c r="A81">
        <v>1971</v>
      </c>
      <c r="B81" s="36">
        <v>6.2</v>
      </c>
      <c r="C81" s="36">
        <v>15.3</v>
      </c>
      <c r="D81" s="36">
        <v>24.6</v>
      </c>
      <c r="E81" s="36">
        <v>42.4</v>
      </c>
      <c r="F81" s="36">
        <v>51.6</v>
      </c>
      <c r="G81" s="36">
        <v>67.8</v>
      </c>
      <c r="H81" s="36">
        <v>65.4</v>
      </c>
      <c r="I81" s="36">
        <v>64.2</v>
      </c>
      <c r="J81" s="36">
        <v>60.2</v>
      </c>
      <c r="K81" s="36">
        <v>53.3</v>
      </c>
      <c r="L81" s="36">
        <v>32.7</v>
      </c>
      <c r="M81" s="36">
        <v>20.5</v>
      </c>
      <c r="N81" s="17"/>
      <c r="O81" s="17">
        <f t="shared" si="44"/>
        <v>42.01666666666666</v>
      </c>
      <c r="P81" s="18"/>
      <c r="Q81" s="17">
        <f t="shared" si="45"/>
        <v>67.8</v>
      </c>
      <c r="R81" s="17">
        <f t="shared" si="46"/>
        <v>6.2</v>
      </c>
      <c r="S81" s="3">
        <f t="shared" si="47"/>
        <v>12</v>
      </c>
      <c r="U81" s="19">
        <f t="shared" si="48"/>
        <v>39.53333333333333</v>
      </c>
      <c r="V81" s="17">
        <f t="shared" si="59"/>
        <v>41.16666666666667</v>
      </c>
      <c r="W81" s="19">
        <f t="shared" si="49"/>
        <v>65.8</v>
      </c>
      <c r="X81" s="17">
        <f t="shared" si="60"/>
        <v>66.28666666666668</v>
      </c>
      <c r="Y81" s="19">
        <f t="shared" si="50"/>
        <v>48.73333333333333</v>
      </c>
      <c r="Z81" s="17">
        <f t="shared" si="61"/>
        <v>46.07333333333333</v>
      </c>
      <c r="AA81" s="19">
        <f t="shared" si="51"/>
        <v>13.233333333333334</v>
      </c>
      <c r="AB81" s="17">
        <f t="shared" si="62"/>
        <v>14.486666666666668</v>
      </c>
      <c r="AC81" s="17">
        <f t="shared" si="63"/>
        <v>42.013333333333335</v>
      </c>
      <c r="AD81" s="17">
        <f t="shared" si="52"/>
        <v>58.6</v>
      </c>
      <c r="AE81" s="17">
        <f t="shared" si="64"/>
        <v>58.94333333333333</v>
      </c>
      <c r="AF81" s="17">
        <f t="shared" si="53"/>
        <v>24.933333333333334</v>
      </c>
      <c r="AG81" s="17">
        <f t="shared" si="65"/>
        <v>25.220000000000002</v>
      </c>
      <c r="AH81" s="17">
        <f t="shared" si="54"/>
        <v>41.5</v>
      </c>
      <c r="AI81" s="17">
        <f t="shared" si="66"/>
        <v>41.95833333333333</v>
      </c>
      <c r="AK81" s="17">
        <f t="shared" si="55"/>
        <v>34.65</v>
      </c>
      <c r="AL81" s="17">
        <f t="shared" si="56"/>
        <v>49.38333333333333</v>
      </c>
      <c r="AM81" s="17">
        <f t="shared" si="57"/>
        <v>41.50833333333333</v>
      </c>
      <c r="AN81" s="7"/>
      <c r="AO81" s="7"/>
      <c r="AP81" s="38">
        <f t="shared" si="58"/>
        <v>64.39999999999999</v>
      </c>
    </row>
    <row r="82" spans="1:42" ht="15">
      <c r="A82">
        <v>1972</v>
      </c>
      <c r="B82" s="36">
        <v>7.4</v>
      </c>
      <c r="C82" s="36">
        <v>11.8</v>
      </c>
      <c r="D82" s="36">
        <v>23.9</v>
      </c>
      <c r="E82" s="36">
        <v>38.4</v>
      </c>
      <c r="F82" s="36">
        <v>58.1</v>
      </c>
      <c r="G82" s="36">
        <v>62.2</v>
      </c>
      <c r="H82" s="36">
        <v>66.6</v>
      </c>
      <c r="I82" s="36">
        <v>66.3</v>
      </c>
      <c r="J82" s="36">
        <v>56.8</v>
      </c>
      <c r="K82" s="36">
        <v>43</v>
      </c>
      <c r="L82" s="36">
        <v>31.1</v>
      </c>
      <c r="M82" s="36">
        <v>13.8</v>
      </c>
      <c r="N82" s="17"/>
      <c r="O82" s="17">
        <f t="shared" si="44"/>
        <v>39.95</v>
      </c>
      <c r="P82" s="18"/>
      <c r="Q82" s="17">
        <f t="shared" si="45"/>
        <v>66.6</v>
      </c>
      <c r="R82" s="17">
        <f t="shared" si="46"/>
        <v>7.4</v>
      </c>
      <c r="S82" s="3">
        <f t="shared" si="47"/>
        <v>12</v>
      </c>
      <c r="U82" s="19">
        <f t="shared" si="48"/>
        <v>40.13333333333333</v>
      </c>
      <c r="V82" s="17">
        <f t="shared" si="59"/>
        <v>41.160000000000004</v>
      </c>
      <c r="W82" s="19">
        <f t="shared" si="49"/>
        <v>65.03333333333335</v>
      </c>
      <c r="X82" s="17">
        <f t="shared" si="60"/>
        <v>66.44000000000001</v>
      </c>
      <c r="Y82" s="19">
        <f t="shared" si="50"/>
        <v>43.63333333333333</v>
      </c>
      <c r="Z82" s="17">
        <f t="shared" si="61"/>
        <v>46.12</v>
      </c>
      <c r="AA82" s="19">
        <f t="shared" si="51"/>
        <v>17</v>
      </c>
      <c r="AB82" s="17">
        <f t="shared" si="62"/>
        <v>15.486666666666668</v>
      </c>
      <c r="AC82" s="17">
        <f t="shared" si="63"/>
        <v>42.111666666666665</v>
      </c>
      <c r="AD82" s="17">
        <f t="shared" si="52"/>
        <v>58.06666666666666</v>
      </c>
      <c r="AE82" s="17">
        <f t="shared" si="64"/>
        <v>58.69666666666666</v>
      </c>
      <c r="AF82" s="17">
        <f t="shared" si="53"/>
        <v>27.116666666666664</v>
      </c>
      <c r="AG82" s="17">
        <f t="shared" si="65"/>
        <v>25.830000000000002</v>
      </c>
      <c r="AH82" s="17">
        <f t="shared" si="54"/>
        <v>43.10833333333333</v>
      </c>
      <c r="AI82" s="17">
        <f t="shared" si="66"/>
        <v>42.09166666666667</v>
      </c>
      <c r="AK82" s="17">
        <f t="shared" si="55"/>
        <v>33.63333333333333</v>
      </c>
      <c r="AL82" s="17">
        <f t="shared" si="56"/>
        <v>46.26666666666667</v>
      </c>
      <c r="AM82" s="17">
        <f t="shared" si="57"/>
        <v>42.56666666666667</v>
      </c>
      <c r="AN82" s="7"/>
      <c r="AO82" s="7"/>
      <c r="AP82" s="38">
        <f t="shared" si="58"/>
        <v>62.97500000000001</v>
      </c>
    </row>
    <row r="83" spans="1:42" ht="15">
      <c r="A83">
        <v>1973</v>
      </c>
      <c r="B83" s="36">
        <v>17.4</v>
      </c>
      <c r="C83" s="36">
        <v>19.8</v>
      </c>
      <c r="D83" s="36">
        <v>37.6</v>
      </c>
      <c r="E83" s="36">
        <v>41.6</v>
      </c>
      <c r="F83" s="36">
        <v>51</v>
      </c>
      <c r="G83" s="36">
        <v>65.8</v>
      </c>
      <c r="H83" s="36">
        <v>69.5</v>
      </c>
      <c r="I83" s="36">
        <v>68.8</v>
      </c>
      <c r="J83" s="36">
        <v>57.9</v>
      </c>
      <c r="K83" s="36">
        <v>52.3</v>
      </c>
      <c r="L83" s="36">
        <v>32.6</v>
      </c>
      <c r="M83" s="36">
        <v>17.5</v>
      </c>
      <c r="N83" s="17"/>
      <c r="O83" s="17">
        <f t="shared" si="44"/>
        <v>44.31666666666666</v>
      </c>
      <c r="P83" s="18"/>
      <c r="Q83" s="17">
        <f t="shared" si="45"/>
        <v>69.5</v>
      </c>
      <c r="R83" s="17">
        <f t="shared" si="46"/>
        <v>17.4</v>
      </c>
      <c r="S83" s="3">
        <f t="shared" si="47"/>
        <v>12</v>
      </c>
      <c r="U83" s="19">
        <f t="shared" si="48"/>
        <v>43.4</v>
      </c>
      <c r="V83" s="17">
        <f t="shared" si="59"/>
        <v>40.74666666666666</v>
      </c>
      <c r="W83" s="19">
        <f t="shared" si="49"/>
        <v>68.03333333333335</v>
      </c>
      <c r="X83" s="17">
        <f t="shared" si="60"/>
        <v>66.31333333333333</v>
      </c>
      <c r="Y83" s="19">
        <f t="shared" si="50"/>
        <v>47.599999999999994</v>
      </c>
      <c r="Z83" s="17">
        <f t="shared" si="61"/>
        <v>46.246666666666655</v>
      </c>
      <c r="AA83" s="19">
        <f t="shared" si="51"/>
        <v>15.466666666666667</v>
      </c>
      <c r="AB83" s="17">
        <f t="shared" si="62"/>
        <v>16.4</v>
      </c>
      <c r="AC83" s="17">
        <f t="shared" si="63"/>
        <v>42.21666666666667</v>
      </c>
      <c r="AD83" s="17">
        <f t="shared" si="52"/>
        <v>59.099999999999994</v>
      </c>
      <c r="AE83" s="17">
        <f t="shared" si="64"/>
        <v>58.35333333333333</v>
      </c>
      <c r="AF83" s="17">
        <f t="shared" si="53"/>
        <v>26.61666666666667</v>
      </c>
      <c r="AG83" s="17">
        <f t="shared" si="65"/>
        <v>26.669999999999998</v>
      </c>
      <c r="AH83" s="17">
        <f t="shared" si="54"/>
        <v>42.083333333333336</v>
      </c>
      <c r="AI83" s="17">
        <f t="shared" si="66"/>
        <v>42.623333333333335</v>
      </c>
      <c r="AK83" s="17">
        <f t="shared" si="55"/>
        <v>38.86666666666667</v>
      </c>
      <c r="AL83" s="17">
        <f t="shared" si="56"/>
        <v>49.76666666666667</v>
      </c>
      <c r="AM83" s="17">
        <f t="shared" si="57"/>
        <v>42.708333333333336</v>
      </c>
      <c r="AN83" s="7"/>
      <c r="AO83" s="7"/>
      <c r="AP83" s="38">
        <f t="shared" si="58"/>
        <v>65.5</v>
      </c>
    </row>
    <row r="84" spans="1:42" ht="15">
      <c r="A84">
        <v>1974</v>
      </c>
      <c r="B84" s="36">
        <v>13.5</v>
      </c>
      <c r="C84" s="36">
        <v>15.4</v>
      </c>
      <c r="D84" s="36">
        <v>28.4</v>
      </c>
      <c r="E84" s="36">
        <v>44.3</v>
      </c>
      <c r="F84" s="36">
        <v>51.3</v>
      </c>
      <c r="G84" s="36">
        <v>61</v>
      </c>
      <c r="H84" s="36">
        <v>70.7</v>
      </c>
      <c r="I84" s="36">
        <v>64.8</v>
      </c>
      <c r="J84" s="36">
        <v>53.2</v>
      </c>
      <c r="K84" s="36">
        <v>46.5</v>
      </c>
      <c r="L84" s="36">
        <v>33.9</v>
      </c>
      <c r="M84" s="36">
        <v>23.2</v>
      </c>
      <c r="N84" s="17"/>
      <c r="O84" s="17">
        <f t="shared" si="44"/>
        <v>42.18333333333333</v>
      </c>
      <c r="P84" s="18"/>
      <c r="Q84" s="17">
        <f t="shared" si="45"/>
        <v>70.7</v>
      </c>
      <c r="R84" s="17">
        <f t="shared" si="46"/>
        <v>13.5</v>
      </c>
      <c r="S84" s="3">
        <f t="shared" si="47"/>
        <v>12</v>
      </c>
      <c r="U84" s="19">
        <f t="shared" si="48"/>
        <v>41.33333333333333</v>
      </c>
      <c r="V84" s="17">
        <f t="shared" si="59"/>
        <v>41.4</v>
      </c>
      <c r="W84" s="19">
        <f t="shared" si="49"/>
        <v>65.5</v>
      </c>
      <c r="X84" s="17">
        <f t="shared" si="60"/>
        <v>66.68666666666668</v>
      </c>
      <c r="Y84" s="19">
        <f t="shared" si="50"/>
        <v>44.53333333333333</v>
      </c>
      <c r="Z84" s="17">
        <f t="shared" si="61"/>
        <v>44.67999999999999</v>
      </c>
      <c r="AA84" s="19">
        <f t="shared" si="51"/>
        <v>18.53333333333333</v>
      </c>
      <c r="AB84" s="17">
        <f t="shared" si="62"/>
        <v>15.6</v>
      </c>
      <c r="AC84" s="17">
        <f t="shared" si="63"/>
        <v>42.089999999999996</v>
      </c>
      <c r="AD84" s="17">
        <f t="shared" si="52"/>
        <v>57.550000000000004</v>
      </c>
      <c r="AE84" s="17">
        <f t="shared" si="64"/>
        <v>58.57666666666667</v>
      </c>
      <c r="AF84" s="17">
        <f t="shared" si="53"/>
        <v>26.46666666666667</v>
      </c>
      <c r="AG84" s="17">
        <f t="shared" si="65"/>
        <v>26.006666666666668</v>
      </c>
      <c r="AH84" s="17">
        <f t="shared" si="54"/>
        <v>42.458333333333336</v>
      </c>
      <c r="AI84" s="17">
        <f t="shared" si="66"/>
        <v>42.6</v>
      </c>
      <c r="AK84" s="17">
        <f t="shared" si="55"/>
        <v>35.65</v>
      </c>
      <c r="AL84" s="17">
        <f t="shared" si="56"/>
        <v>48.71666666666666</v>
      </c>
      <c r="AM84" s="17">
        <f t="shared" si="57"/>
        <v>42.25833333333333</v>
      </c>
      <c r="AN84" s="7"/>
      <c r="AO84" s="7"/>
      <c r="AP84" s="38">
        <f t="shared" si="58"/>
        <v>62.425</v>
      </c>
    </row>
    <row r="85" spans="1:42" ht="15">
      <c r="A85">
        <v>1975</v>
      </c>
      <c r="B85" s="36">
        <v>15.6</v>
      </c>
      <c r="C85" s="36">
        <v>16.8</v>
      </c>
      <c r="D85" s="36">
        <v>22.8</v>
      </c>
      <c r="E85" s="36">
        <v>36.8</v>
      </c>
      <c r="F85" s="36">
        <v>58.4</v>
      </c>
      <c r="G85" s="36">
        <v>64.4</v>
      </c>
      <c r="H85" s="36">
        <v>70.2</v>
      </c>
      <c r="I85" s="36">
        <v>67</v>
      </c>
      <c r="J85" s="36">
        <v>53.9</v>
      </c>
      <c r="K85" s="36">
        <v>49.3</v>
      </c>
      <c r="L85" s="36">
        <v>37</v>
      </c>
      <c r="M85" s="36">
        <v>19.2</v>
      </c>
      <c r="N85" s="17"/>
      <c r="O85" s="17">
        <f t="shared" si="44"/>
        <v>42.61666666666667</v>
      </c>
      <c r="P85" s="18"/>
      <c r="Q85" s="17">
        <f t="shared" si="45"/>
        <v>70.2</v>
      </c>
      <c r="R85" s="17">
        <f t="shared" si="46"/>
        <v>15.6</v>
      </c>
      <c r="S85" s="3">
        <f t="shared" si="47"/>
        <v>12</v>
      </c>
      <c r="U85" s="19">
        <f t="shared" si="48"/>
        <v>39.333333333333336</v>
      </c>
      <c r="V85" s="17">
        <f t="shared" si="59"/>
        <v>43.226666666666674</v>
      </c>
      <c r="W85" s="19">
        <f t="shared" si="49"/>
        <v>67.2</v>
      </c>
      <c r="X85" s="17">
        <f t="shared" si="60"/>
        <v>66.80666666666667</v>
      </c>
      <c r="Y85" s="19">
        <f t="shared" si="50"/>
        <v>46.73333333333333</v>
      </c>
      <c r="Z85" s="17">
        <f t="shared" si="61"/>
        <v>44.986666666666665</v>
      </c>
      <c r="AA85" s="19">
        <f t="shared" si="51"/>
        <v>17.766666666666666</v>
      </c>
      <c r="AB85" s="17">
        <f t="shared" si="62"/>
        <v>14.426666666666666</v>
      </c>
      <c r="AC85" s="17">
        <f t="shared" si="63"/>
        <v>42.68833333333333</v>
      </c>
      <c r="AD85" s="17">
        <f t="shared" si="52"/>
        <v>58.449999999999996</v>
      </c>
      <c r="AE85" s="17">
        <f t="shared" si="64"/>
        <v>59.19333333333334</v>
      </c>
      <c r="AF85" s="17">
        <f t="shared" si="53"/>
        <v>28.216666666666665</v>
      </c>
      <c r="AG85" s="17">
        <f t="shared" si="65"/>
        <v>25.143333333333334</v>
      </c>
      <c r="AH85" s="17">
        <f t="shared" si="54"/>
        <v>43.96666666666667</v>
      </c>
      <c r="AI85" s="17">
        <f t="shared" si="66"/>
        <v>42.21333333333333</v>
      </c>
      <c r="AK85" s="17">
        <f t="shared" si="55"/>
        <v>35.800000000000004</v>
      </c>
      <c r="AL85" s="17">
        <f t="shared" si="56"/>
        <v>49.43333333333333</v>
      </c>
      <c r="AM85" s="17">
        <f t="shared" si="57"/>
        <v>43.80833333333333</v>
      </c>
      <c r="AN85" s="7"/>
      <c r="AO85" s="7"/>
      <c r="AP85" s="38">
        <f t="shared" si="58"/>
        <v>63.87500000000001</v>
      </c>
    </row>
    <row r="86" spans="1:42" ht="15">
      <c r="A86">
        <v>1976</v>
      </c>
      <c r="B86" s="36">
        <v>10</v>
      </c>
      <c r="C86" s="36">
        <v>24.1</v>
      </c>
      <c r="D86" s="36">
        <v>29.7</v>
      </c>
      <c r="E86" s="36">
        <v>46</v>
      </c>
      <c r="F86" s="36">
        <v>52.7</v>
      </c>
      <c r="G86" s="36">
        <v>66.6</v>
      </c>
      <c r="H86" s="36">
        <v>70</v>
      </c>
      <c r="I86" s="36">
        <v>66.4</v>
      </c>
      <c r="J86" s="36">
        <v>56.6</v>
      </c>
      <c r="K86" s="36">
        <v>41.4</v>
      </c>
      <c r="L86" s="36">
        <v>24.7</v>
      </c>
      <c r="M86" s="36">
        <v>8.4</v>
      </c>
      <c r="N86" s="17"/>
      <c r="O86" s="17">
        <f t="shared" si="44"/>
        <v>41.38333333333333</v>
      </c>
      <c r="P86" s="18"/>
      <c r="Q86" s="17">
        <f t="shared" si="45"/>
        <v>70</v>
      </c>
      <c r="R86" s="17">
        <f t="shared" si="46"/>
        <v>8.4</v>
      </c>
      <c r="S86" s="3">
        <f t="shared" si="47"/>
        <v>12</v>
      </c>
      <c r="U86" s="19">
        <f t="shared" si="48"/>
        <v>42.800000000000004</v>
      </c>
      <c r="V86" s="17">
        <f t="shared" si="59"/>
        <v>42.81333333333334</v>
      </c>
      <c r="W86" s="19">
        <f t="shared" si="49"/>
        <v>67.66666666666667</v>
      </c>
      <c r="X86" s="17">
        <f t="shared" si="60"/>
        <v>66.36666666666666</v>
      </c>
      <c r="Y86" s="19">
        <f t="shared" si="50"/>
        <v>40.9</v>
      </c>
      <c r="Z86" s="17">
        <f t="shared" si="61"/>
        <v>44.699999999999996</v>
      </c>
      <c r="AA86" s="19">
        <f t="shared" si="51"/>
        <v>9.233333333333333</v>
      </c>
      <c r="AB86" s="17">
        <f t="shared" si="62"/>
        <v>13.013333333333332</v>
      </c>
      <c r="AC86" s="17">
        <f t="shared" si="63"/>
        <v>42.025</v>
      </c>
      <c r="AD86" s="17">
        <f t="shared" si="52"/>
        <v>59.716666666666676</v>
      </c>
      <c r="AE86" s="17">
        <f t="shared" si="64"/>
        <v>59.28333333333334</v>
      </c>
      <c r="AF86" s="17">
        <f t="shared" si="53"/>
        <v>21.616666666666664</v>
      </c>
      <c r="AG86" s="17">
        <f t="shared" si="65"/>
        <v>24.139999999999997</v>
      </c>
      <c r="AH86" s="17">
        <f t="shared" si="54"/>
        <v>41.38333333333333</v>
      </c>
      <c r="AI86" s="17">
        <f t="shared" si="66"/>
        <v>41.736666666666665</v>
      </c>
      <c r="AK86" s="17">
        <f t="shared" si="55"/>
        <v>38.18333333333333</v>
      </c>
      <c r="AL86" s="17">
        <f t="shared" si="56"/>
        <v>44.583333333333336</v>
      </c>
      <c r="AM86" s="17">
        <f t="shared" si="57"/>
        <v>41.475</v>
      </c>
      <c r="AN86" s="7"/>
      <c r="AO86" s="7"/>
      <c r="AP86" s="38">
        <f t="shared" si="58"/>
        <v>64.9</v>
      </c>
    </row>
    <row r="87" spans="1:42" ht="15">
      <c r="A87">
        <v>1977</v>
      </c>
      <c r="B87" s="36">
        <v>0.6</v>
      </c>
      <c r="C87" s="36">
        <v>18.7</v>
      </c>
      <c r="D87" s="36">
        <v>35.9</v>
      </c>
      <c r="E87" s="36">
        <v>48.9</v>
      </c>
      <c r="F87" s="36">
        <v>63</v>
      </c>
      <c r="G87" s="36">
        <v>63.1</v>
      </c>
      <c r="H87" s="36">
        <v>71</v>
      </c>
      <c r="I87" s="36">
        <v>62.8</v>
      </c>
      <c r="J87" s="36">
        <v>58.1</v>
      </c>
      <c r="K87" s="36">
        <v>45.8</v>
      </c>
      <c r="L87" s="36">
        <v>31.6</v>
      </c>
      <c r="M87" s="36">
        <v>15.8</v>
      </c>
      <c r="N87" s="17"/>
      <c r="O87" s="17">
        <f t="shared" si="44"/>
        <v>42.94166666666667</v>
      </c>
      <c r="P87" s="18"/>
      <c r="Q87" s="17">
        <f t="shared" si="45"/>
        <v>71</v>
      </c>
      <c r="R87" s="17">
        <f t="shared" si="46"/>
        <v>0.6</v>
      </c>
      <c r="S87" s="3">
        <f t="shared" si="47"/>
        <v>12</v>
      </c>
      <c r="U87" s="19">
        <f t="shared" si="48"/>
        <v>49.26666666666667</v>
      </c>
      <c r="V87" s="17">
        <f t="shared" si="59"/>
        <v>42.49333333333334</v>
      </c>
      <c r="W87" s="19">
        <f t="shared" si="49"/>
        <v>65.63333333333333</v>
      </c>
      <c r="X87" s="17">
        <f t="shared" si="60"/>
        <v>66.33333333333333</v>
      </c>
      <c r="Y87" s="19">
        <f t="shared" si="50"/>
        <v>45.166666666666664</v>
      </c>
      <c r="Z87" s="17">
        <f t="shared" si="61"/>
        <v>44.78666666666666</v>
      </c>
      <c r="AA87" s="19">
        <f t="shared" si="51"/>
        <v>11.133333333333333</v>
      </c>
      <c r="AB87" s="17">
        <f t="shared" si="62"/>
        <v>12.766666666666666</v>
      </c>
      <c r="AC87" s="17">
        <f t="shared" si="63"/>
        <v>41.67333333333333</v>
      </c>
      <c r="AD87" s="17">
        <f t="shared" si="52"/>
        <v>61.150000000000006</v>
      </c>
      <c r="AE87" s="17">
        <f t="shared" si="64"/>
        <v>59.333333333333336</v>
      </c>
      <c r="AF87" s="17">
        <f t="shared" si="53"/>
        <v>22.8</v>
      </c>
      <c r="AG87" s="17">
        <f t="shared" si="65"/>
        <v>23.92333333333333</v>
      </c>
      <c r="AH87" s="17">
        <f t="shared" si="54"/>
        <v>41.175000000000004</v>
      </c>
      <c r="AI87" s="17">
        <f t="shared" si="66"/>
        <v>41.786666666666676</v>
      </c>
      <c r="AK87" s="17">
        <f t="shared" si="55"/>
        <v>38.36666666666667</v>
      </c>
      <c r="AL87" s="17">
        <f t="shared" si="56"/>
        <v>47.51666666666667</v>
      </c>
      <c r="AM87" s="17">
        <f t="shared" si="57"/>
        <v>40.85</v>
      </c>
      <c r="AN87" s="7"/>
      <c r="AO87" s="7"/>
      <c r="AP87" s="38">
        <f t="shared" si="58"/>
        <v>63.74999999999999</v>
      </c>
    </row>
    <row r="88" spans="1:42" ht="15">
      <c r="A88">
        <v>1978</v>
      </c>
      <c r="B88" s="36">
        <v>7.7</v>
      </c>
      <c r="C88" s="36">
        <v>9.9</v>
      </c>
      <c r="D88" s="36">
        <v>26</v>
      </c>
      <c r="E88" s="36">
        <v>41.5</v>
      </c>
      <c r="F88" s="36">
        <v>56.5</v>
      </c>
      <c r="G88" s="36">
        <v>63.5</v>
      </c>
      <c r="H88" s="36">
        <v>66.9</v>
      </c>
      <c r="I88" s="36">
        <v>67.1</v>
      </c>
      <c r="J88" s="36">
        <v>61.8</v>
      </c>
      <c r="K88" s="36">
        <v>45.9</v>
      </c>
      <c r="L88" s="36">
        <v>30.8</v>
      </c>
      <c r="M88" s="36">
        <v>14.4</v>
      </c>
      <c r="N88" s="17"/>
      <c r="O88" s="17">
        <f t="shared" si="44"/>
        <v>41</v>
      </c>
      <c r="P88" s="18"/>
      <c r="Q88" s="17">
        <f t="shared" si="45"/>
        <v>67.1</v>
      </c>
      <c r="R88" s="17">
        <f t="shared" si="46"/>
        <v>7.7</v>
      </c>
      <c r="S88" s="3">
        <f t="shared" si="47"/>
        <v>12</v>
      </c>
      <c r="U88" s="19">
        <f t="shared" si="48"/>
        <v>41.333333333333336</v>
      </c>
      <c r="V88" s="17">
        <f t="shared" si="59"/>
        <v>43.093333333333334</v>
      </c>
      <c r="W88" s="19">
        <f t="shared" si="49"/>
        <v>65.83333333333333</v>
      </c>
      <c r="X88" s="17">
        <f t="shared" si="60"/>
        <v>66.28</v>
      </c>
      <c r="Y88" s="19">
        <f t="shared" si="50"/>
        <v>46.166666666666664</v>
      </c>
      <c r="Z88" s="17">
        <f t="shared" si="61"/>
        <v>44.28666666666666</v>
      </c>
      <c r="AA88" s="19">
        <f t="shared" si="51"/>
        <v>8.4</v>
      </c>
      <c r="AB88" s="17">
        <f t="shared" si="62"/>
        <v>12.819999999999999</v>
      </c>
      <c r="AC88" s="17">
        <f t="shared" si="63"/>
        <v>41.58166666666666</v>
      </c>
      <c r="AD88" s="17">
        <f t="shared" si="52"/>
        <v>59.550000000000004</v>
      </c>
      <c r="AE88" s="17">
        <f t="shared" si="64"/>
        <v>59.65</v>
      </c>
      <c r="AF88" s="17">
        <f t="shared" si="53"/>
        <v>21.599999999999998</v>
      </c>
      <c r="AG88" s="17">
        <f t="shared" si="65"/>
        <v>23.699999999999996</v>
      </c>
      <c r="AH88" s="17">
        <f t="shared" si="54"/>
        <v>39.7</v>
      </c>
      <c r="AI88" s="17">
        <f t="shared" si="66"/>
        <v>41.61</v>
      </c>
      <c r="AK88" s="17">
        <f t="shared" si="55"/>
        <v>34.18333333333333</v>
      </c>
      <c r="AL88" s="17">
        <f t="shared" si="56"/>
        <v>47.81666666666666</v>
      </c>
      <c r="AM88" s="17">
        <f t="shared" si="57"/>
        <v>39.99166666666666</v>
      </c>
      <c r="AN88" s="7"/>
      <c r="AO88" s="7"/>
      <c r="AP88" s="38">
        <f t="shared" si="58"/>
        <v>64.825</v>
      </c>
    </row>
    <row r="89" spans="1:42" ht="15">
      <c r="A89">
        <v>1979</v>
      </c>
      <c r="B89" s="36">
        <v>2.5</v>
      </c>
      <c r="C89" s="36">
        <v>8.3</v>
      </c>
      <c r="D89" s="36">
        <v>27.7</v>
      </c>
      <c r="E89" s="36">
        <v>39.7</v>
      </c>
      <c r="F89" s="36">
        <v>51.8</v>
      </c>
      <c r="G89" s="36">
        <v>63</v>
      </c>
      <c r="H89" s="36">
        <v>68.3</v>
      </c>
      <c r="I89" s="36">
        <v>64.7</v>
      </c>
      <c r="J89" s="36">
        <v>59.3</v>
      </c>
      <c r="K89" s="36">
        <v>44.4</v>
      </c>
      <c r="L89" s="36">
        <v>31.2</v>
      </c>
      <c r="M89" s="36">
        <v>24.2</v>
      </c>
      <c r="N89" s="17"/>
      <c r="O89" s="17">
        <f t="shared" si="44"/>
        <v>40.425</v>
      </c>
      <c r="P89" s="18"/>
      <c r="Q89" s="17">
        <f t="shared" si="45"/>
        <v>68.3</v>
      </c>
      <c r="R89" s="17">
        <f t="shared" si="46"/>
        <v>2.5</v>
      </c>
      <c r="S89" s="3">
        <f t="shared" si="47"/>
        <v>12</v>
      </c>
      <c r="U89" s="19">
        <f t="shared" si="48"/>
        <v>39.733333333333334</v>
      </c>
      <c r="V89" s="17">
        <f t="shared" si="59"/>
        <v>43.32000000000001</v>
      </c>
      <c r="W89" s="19">
        <f t="shared" si="49"/>
        <v>65.33333333333333</v>
      </c>
      <c r="X89" s="17">
        <f t="shared" si="60"/>
        <v>66.03333333333333</v>
      </c>
      <c r="Y89" s="19">
        <f t="shared" si="50"/>
        <v>44.96666666666666</v>
      </c>
      <c r="Z89" s="17">
        <f t="shared" si="61"/>
        <v>45.14666666666666</v>
      </c>
      <c r="AA89" s="19">
        <f t="shared" si="51"/>
        <v>17.3</v>
      </c>
      <c r="AB89" s="17">
        <f t="shared" si="62"/>
        <v>13.406666666666666</v>
      </c>
      <c r="AC89" s="17">
        <f t="shared" si="63"/>
        <v>41.99999999999999</v>
      </c>
      <c r="AD89" s="17">
        <f t="shared" si="52"/>
        <v>57.800000000000004</v>
      </c>
      <c r="AE89" s="17">
        <f t="shared" si="64"/>
        <v>59.52</v>
      </c>
      <c r="AF89" s="17">
        <f t="shared" si="53"/>
        <v>25.38333333333333</v>
      </c>
      <c r="AG89" s="17">
        <f t="shared" si="65"/>
        <v>24.133333333333333</v>
      </c>
      <c r="AH89" s="17">
        <f t="shared" si="54"/>
        <v>42.70833333333334</v>
      </c>
      <c r="AI89" s="17">
        <f t="shared" si="66"/>
        <v>41.513333333333335</v>
      </c>
      <c r="AK89" s="17">
        <f t="shared" si="55"/>
        <v>32.166666666666664</v>
      </c>
      <c r="AL89" s="17">
        <f t="shared" si="56"/>
        <v>48.68333333333334</v>
      </c>
      <c r="AM89" s="17">
        <f t="shared" si="57"/>
        <v>42.49166666666667</v>
      </c>
      <c r="AN89" s="7"/>
      <c r="AO89" s="7"/>
      <c r="AP89" s="38">
        <f t="shared" si="58"/>
        <v>63.825</v>
      </c>
    </row>
    <row r="90" spans="1:42" ht="15">
      <c r="A90">
        <v>1980</v>
      </c>
      <c r="B90" s="36">
        <v>13.6</v>
      </c>
      <c r="C90" s="36">
        <v>14.1</v>
      </c>
      <c r="D90" s="36">
        <v>24.8</v>
      </c>
      <c r="E90" s="36">
        <v>44.7</v>
      </c>
      <c r="F90" s="36">
        <v>57.5</v>
      </c>
      <c r="G90" s="36">
        <v>63.1</v>
      </c>
      <c r="H90" s="36">
        <v>70.3</v>
      </c>
      <c r="I90" s="36">
        <v>67.4</v>
      </c>
      <c r="J90" s="36">
        <v>57.2</v>
      </c>
      <c r="K90" s="36">
        <v>42.2</v>
      </c>
      <c r="L90" s="36">
        <v>33.3</v>
      </c>
      <c r="M90" s="36">
        <v>17.7</v>
      </c>
      <c r="N90" s="17"/>
      <c r="O90" s="17">
        <f t="shared" si="44"/>
        <v>42.15833333333333</v>
      </c>
      <c r="P90" s="18"/>
      <c r="Q90" s="17">
        <f t="shared" si="45"/>
        <v>70.3</v>
      </c>
      <c r="R90" s="17">
        <f t="shared" si="46"/>
        <v>13.6</v>
      </c>
      <c r="S90" s="3">
        <f t="shared" si="47"/>
        <v>12</v>
      </c>
      <c r="U90" s="19">
        <f t="shared" si="48"/>
        <v>42.333333333333336</v>
      </c>
      <c r="V90" s="17">
        <f t="shared" si="59"/>
        <v>41.81333333333333</v>
      </c>
      <c r="W90" s="19">
        <f t="shared" si="49"/>
        <v>66.93333333333334</v>
      </c>
      <c r="X90" s="17">
        <f t="shared" si="60"/>
        <v>65.78</v>
      </c>
      <c r="Y90" s="19">
        <f t="shared" si="50"/>
        <v>44.23333333333333</v>
      </c>
      <c r="Z90" s="17">
        <f t="shared" si="61"/>
        <v>45.16</v>
      </c>
      <c r="AA90" s="19">
        <f t="shared" si="51"/>
        <v>18.03333333333333</v>
      </c>
      <c r="AB90" s="17">
        <f t="shared" si="62"/>
        <v>15.8</v>
      </c>
      <c r="AC90" s="17">
        <f t="shared" si="63"/>
        <v>41.7</v>
      </c>
      <c r="AD90" s="17">
        <f t="shared" si="52"/>
        <v>60.03333333333333</v>
      </c>
      <c r="AE90" s="17">
        <f t="shared" si="64"/>
        <v>58.89333333333333</v>
      </c>
      <c r="AF90" s="17">
        <f t="shared" si="53"/>
        <v>27.099999999999998</v>
      </c>
      <c r="AG90" s="17">
        <f t="shared" si="65"/>
        <v>25.566666666666666</v>
      </c>
      <c r="AH90" s="17">
        <f t="shared" si="54"/>
        <v>43.08333333333332</v>
      </c>
      <c r="AI90" s="17">
        <f t="shared" si="66"/>
        <v>42.22166666666667</v>
      </c>
      <c r="AK90" s="17">
        <f t="shared" si="55"/>
        <v>36.3</v>
      </c>
      <c r="AL90" s="17">
        <f t="shared" si="56"/>
        <v>48.01666666666666</v>
      </c>
      <c r="AM90" s="17">
        <f t="shared" si="57"/>
        <v>43.391666666666666</v>
      </c>
      <c r="AN90" s="7"/>
      <c r="AO90" s="7"/>
      <c r="AP90" s="38">
        <f t="shared" si="58"/>
        <v>64.5</v>
      </c>
    </row>
    <row r="91" spans="1:42" ht="15">
      <c r="A91">
        <v>1981</v>
      </c>
      <c r="B91" s="36">
        <v>15.1</v>
      </c>
      <c r="C91" s="36">
        <v>21.3</v>
      </c>
      <c r="D91" s="36">
        <v>33</v>
      </c>
      <c r="E91" s="36">
        <v>45.6</v>
      </c>
      <c r="F91" s="36">
        <v>53.2</v>
      </c>
      <c r="G91" s="36">
        <v>64.4</v>
      </c>
      <c r="H91" s="36">
        <v>68.2</v>
      </c>
      <c r="I91" s="36">
        <v>66.7</v>
      </c>
      <c r="J91" s="36">
        <v>56.3</v>
      </c>
      <c r="K91" s="36">
        <v>43.6</v>
      </c>
      <c r="L91" s="36">
        <v>35.7</v>
      </c>
      <c r="M91" s="36">
        <v>18.6</v>
      </c>
      <c r="N91" s="17"/>
      <c r="O91" s="17">
        <f t="shared" si="44"/>
        <v>43.475</v>
      </c>
      <c r="P91" s="18"/>
      <c r="Q91" s="17">
        <f t="shared" si="45"/>
        <v>68.2</v>
      </c>
      <c r="R91" s="17">
        <f t="shared" si="46"/>
        <v>15.1</v>
      </c>
      <c r="S91" s="3">
        <f t="shared" si="47"/>
        <v>12</v>
      </c>
      <c r="U91" s="19">
        <f t="shared" si="48"/>
        <v>43.93333333333334</v>
      </c>
      <c r="V91" s="17">
        <f t="shared" si="59"/>
        <v>41.60666666666667</v>
      </c>
      <c r="W91" s="19">
        <f t="shared" si="49"/>
        <v>66.43333333333334</v>
      </c>
      <c r="X91" s="17">
        <f t="shared" si="60"/>
        <v>66.5</v>
      </c>
      <c r="Y91" s="19">
        <f t="shared" si="50"/>
        <v>45.20000000000001</v>
      </c>
      <c r="Z91" s="17">
        <f t="shared" si="61"/>
        <v>45.28</v>
      </c>
      <c r="AA91" s="19">
        <f t="shared" si="51"/>
        <v>12.166666666666666</v>
      </c>
      <c r="AB91" s="17">
        <f t="shared" si="62"/>
        <v>17.139999999999997</v>
      </c>
      <c r="AC91" s="17">
        <f t="shared" si="63"/>
        <v>42.17166666666667</v>
      </c>
      <c r="AD91" s="17">
        <f t="shared" si="52"/>
        <v>59.06666666666667</v>
      </c>
      <c r="AE91" s="17">
        <f t="shared" si="64"/>
        <v>58.876666666666665</v>
      </c>
      <c r="AF91" s="17">
        <f t="shared" si="53"/>
        <v>23.78333333333333</v>
      </c>
      <c r="AG91" s="17">
        <f t="shared" si="65"/>
        <v>26.25333333333333</v>
      </c>
      <c r="AH91" s="17">
        <f t="shared" si="54"/>
        <v>40.9</v>
      </c>
      <c r="AI91" s="17">
        <f t="shared" si="66"/>
        <v>42.7</v>
      </c>
      <c r="AK91" s="17">
        <f t="shared" si="55"/>
        <v>38.766666666666666</v>
      </c>
      <c r="AL91" s="17">
        <f t="shared" si="56"/>
        <v>48.18333333333334</v>
      </c>
      <c r="AM91" s="17">
        <f t="shared" si="57"/>
        <v>40.91666666666667</v>
      </c>
      <c r="AN91" s="7"/>
      <c r="AO91" s="7"/>
      <c r="AP91" s="38">
        <f t="shared" si="58"/>
        <v>63.900000000000006</v>
      </c>
    </row>
    <row r="92" spans="1:42" ht="15">
      <c r="A92">
        <v>1982</v>
      </c>
      <c r="B92" s="36">
        <v>3.3</v>
      </c>
      <c r="C92" s="36">
        <v>14.6</v>
      </c>
      <c r="D92" s="36">
        <v>26.9</v>
      </c>
      <c r="E92" s="36">
        <v>39</v>
      </c>
      <c r="F92" s="36">
        <v>59.3</v>
      </c>
      <c r="G92" s="36">
        <v>58.8</v>
      </c>
      <c r="H92" s="36">
        <v>69.6</v>
      </c>
      <c r="I92" s="36">
        <v>64.7</v>
      </c>
      <c r="J92" s="36">
        <v>56.7</v>
      </c>
      <c r="K92" s="36">
        <v>47.9</v>
      </c>
      <c r="L92" s="36">
        <v>31.1</v>
      </c>
      <c r="M92" s="36">
        <v>25.4</v>
      </c>
      <c r="N92" s="17"/>
      <c r="O92" s="17">
        <f t="shared" si="44"/>
        <v>41.44166666666666</v>
      </c>
      <c r="P92" s="18"/>
      <c r="Q92" s="17">
        <f t="shared" si="45"/>
        <v>69.6</v>
      </c>
      <c r="R92" s="17">
        <f t="shared" si="46"/>
        <v>3.3</v>
      </c>
      <c r="S92" s="3">
        <f t="shared" si="47"/>
        <v>12</v>
      </c>
      <c r="U92" s="19">
        <f t="shared" si="48"/>
        <v>41.733333333333334</v>
      </c>
      <c r="V92" s="17">
        <f t="shared" si="59"/>
        <v>41.66666666666667</v>
      </c>
      <c r="W92" s="19">
        <f t="shared" si="49"/>
        <v>64.36666666666666</v>
      </c>
      <c r="X92" s="17">
        <f t="shared" si="60"/>
        <v>66.94</v>
      </c>
      <c r="Y92" s="19">
        <f t="shared" si="50"/>
        <v>45.23333333333333</v>
      </c>
      <c r="Z92" s="17">
        <f t="shared" si="61"/>
        <v>45.46666666666667</v>
      </c>
      <c r="AA92" s="19">
        <f t="shared" si="51"/>
        <v>23.099999999999998</v>
      </c>
      <c r="AB92" s="17">
        <f t="shared" si="62"/>
        <v>16.68</v>
      </c>
      <c r="AC92" s="17">
        <f t="shared" si="63"/>
        <v>42.736666666666665</v>
      </c>
      <c r="AD92" s="17">
        <f t="shared" si="52"/>
        <v>58.01666666666666</v>
      </c>
      <c r="AE92" s="17">
        <f t="shared" si="64"/>
        <v>59.14666666666666</v>
      </c>
      <c r="AF92" s="17">
        <f t="shared" si="53"/>
        <v>29.96666666666667</v>
      </c>
      <c r="AG92" s="17">
        <f t="shared" si="65"/>
        <v>26.54</v>
      </c>
      <c r="AH92" s="17">
        <f t="shared" si="54"/>
        <v>44.71666666666667</v>
      </c>
      <c r="AI92" s="17">
        <f t="shared" si="66"/>
        <v>42.80166666666666</v>
      </c>
      <c r="AK92" s="17">
        <f t="shared" si="55"/>
        <v>33.65</v>
      </c>
      <c r="AL92" s="17">
        <f t="shared" si="56"/>
        <v>49.23333333333333</v>
      </c>
      <c r="AM92" s="17">
        <f t="shared" si="57"/>
        <v>43.724999999999994</v>
      </c>
      <c r="AN92" s="7"/>
      <c r="AO92" s="7"/>
      <c r="AP92" s="38">
        <f t="shared" si="58"/>
        <v>62.44999999999999</v>
      </c>
    </row>
    <row r="93" spans="1:42" ht="15">
      <c r="A93">
        <v>1983</v>
      </c>
      <c r="B93" s="36">
        <v>18.7</v>
      </c>
      <c r="C93" s="36">
        <v>25.2</v>
      </c>
      <c r="D93" s="36">
        <v>31.5</v>
      </c>
      <c r="E93" s="36">
        <v>39.5</v>
      </c>
      <c r="F93" s="36">
        <v>49.9</v>
      </c>
      <c r="G93" s="36">
        <v>64.5</v>
      </c>
      <c r="H93" s="36">
        <v>72.8</v>
      </c>
      <c r="I93" s="36">
        <v>71</v>
      </c>
      <c r="J93" s="36">
        <v>59.1</v>
      </c>
      <c r="K93" s="36">
        <v>47</v>
      </c>
      <c r="L93" s="36">
        <v>34.2</v>
      </c>
      <c r="M93" s="36">
        <v>6.9</v>
      </c>
      <c r="N93" s="17"/>
      <c r="O93" s="17">
        <f t="shared" si="44"/>
        <v>43.35833333333334</v>
      </c>
      <c r="P93" s="18"/>
      <c r="Q93" s="17">
        <f t="shared" si="45"/>
        <v>72.8</v>
      </c>
      <c r="R93" s="17">
        <f t="shared" si="46"/>
        <v>6.9</v>
      </c>
      <c r="S93" s="3">
        <f t="shared" si="47"/>
        <v>12</v>
      </c>
      <c r="U93" s="19">
        <f t="shared" si="48"/>
        <v>40.300000000000004</v>
      </c>
      <c r="V93" s="17">
        <f t="shared" si="59"/>
        <v>42.57333333333334</v>
      </c>
      <c r="W93" s="19">
        <f t="shared" si="49"/>
        <v>69.43333333333334</v>
      </c>
      <c r="X93" s="17">
        <f t="shared" si="60"/>
        <v>66.43333333333332</v>
      </c>
      <c r="Y93" s="19">
        <f t="shared" si="50"/>
        <v>46.76666666666667</v>
      </c>
      <c r="Z93" s="17">
        <f t="shared" si="61"/>
        <v>45.34</v>
      </c>
      <c r="AA93" s="19">
        <f t="shared" si="51"/>
        <v>15.1</v>
      </c>
      <c r="AB93" s="17">
        <f t="shared" si="62"/>
        <v>15.6</v>
      </c>
      <c r="AC93" s="17">
        <f t="shared" si="63"/>
        <v>42.586666666666666</v>
      </c>
      <c r="AD93" s="17">
        <f t="shared" si="52"/>
        <v>59.46666666666667</v>
      </c>
      <c r="AE93" s="17">
        <f t="shared" si="64"/>
        <v>59.06333333333333</v>
      </c>
      <c r="AF93" s="17">
        <f t="shared" si="53"/>
        <v>25.033333333333335</v>
      </c>
      <c r="AG93" s="17">
        <f t="shared" si="65"/>
        <v>25.880000000000003</v>
      </c>
      <c r="AH93" s="17">
        <f t="shared" si="54"/>
        <v>42.09166666666666</v>
      </c>
      <c r="AI93" s="17">
        <f t="shared" si="66"/>
        <v>42.57000000000001</v>
      </c>
      <c r="AK93" s="17">
        <f t="shared" si="55"/>
        <v>38.21666666666667</v>
      </c>
      <c r="AL93" s="17">
        <f t="shared" si="56"/>
        <v>48.5</v>
      </c>
      <c r="AM93" s="17">
        <f t="shared" si="57"/>
        <v>42.94166666666666</v>
      </c>
      <c r="AN93" s="7"/>
      <c r="AO93" s="7"/>
      <c r="AP93" s="38">
        <f t="shared" si="58"/>
        <v>66.85000000000001</v>
      </c>
    </row>
    <row r="94" spans="1:42" ht="15">
      <c r="A94">
        <v>1984</v>
      </c>
      <c r="B94" s="36">
        <v>11.2</v>
      </c>
      <c r="C94" s="36">
        <v>27.2</v>
      </c>
      <c r="D94" s="36">
        <v>23.7</v>
      </c>
      <c r="E94" s="36">
        <v>44.5</v>
      </c>
      <c r="F94" s="36">
        <v>51.9</v>
      </c>
      <c r="G94" s="36">
        <v>65.8</v>
      </c>
      <c r="H94" s="36">
        <v>67.6</v>
      </c>
      <c r="I94" s="36">
        <v>69.2</v>
      </c>
      <c r="J94" s="36">
        <v>55.9</v>
      </c>
      <c r="K94" s="36">
        <v>49.5</v>
      </c>
      <c r="L94" s="36">
        <v>32.3</v>
      </c>
      <c r="M94" s="36">
        <v>20.2</v>
      </c>
      <c r="N94" s="17"/>
      <c r="O94" s="17">
        <f t="shared" si="44"/>
        <v>43.25</v>
      </c>
      <c r="P94" s="18"/>
      <c r="Q94" s="17">
        <f t="shared" si="45"/>
        <v>69.2</v>
      </c>
      <c r="R94" s="17">
        <f t="shared" si="46"/>
        <v>11.2</v>
      </c>
      <c r="S94" s="3">
        <f t="shared" si="47"/>
        <v>12</v>
      </c>
      <c r="U94" s="19">
        <f t="shared" si="48"/>
        <v>40.03333333333333</v>
      </c>
      <c r="V94" s="17">
        <f t="shared" si="59"/>
        <v>42.92666666666667</v>
      </c>
      <c r="W94" s="19">
        <f t="shared" si="49"/>
        <v>67.53333333333332</v>
      </c>
      <c r="X94" s="17">
        <f t="shared" si="60"/>
        <v>66.29333333333334</v>
      </c>
      <c r="Y94" s="19">
        <f t="shared" si="50"/>
        <v>45.9</v>
      </c>
      <c r="Z94" s="17">
        <f t="shared" si="61"/>
        <v>45.14666666666666</v>
      </c>
      <c r="AA94" s="19">
        <f t="shared" si="51"/>
        <v>15</v>
      </c>
      <c r="AB94" s="17">
        <f t="shared" si="62"/>
        <v>17.74</v>
      </c>
      <c r="AC94" s="17">
        <f t="shared" si="63"/>
        <v>42.55</v>
      </c>
      <c r="AD94" s="17">
        <f t="shared" si="52"/>
        <v>59.15</v>
      </c>
      <c r="AE94" s="17">
        <f t="shared" si="64"/>
        <v>59.260000000000005</v>
      </c>
      <c r="AF94" s="17">
        <f t="shared" si="53"/>
        <v>26.816666666666666</v>
      </c>
      <c r="AG94" s="17">
        <f t="shared" si="65"/>
        <v>27.066666666666663</v>
      </c>
      <c r="AH94" s="17">
        <f t="shared" si="54"/>
        <v>43.21666666666667</v>
      </c>
      <c r="AI94" s="17">
        <f t="shared" si="66"/>
        <v>43.56333333333333</v>
      </c>
      <c r="AK94" s="17">
        <f t="shared" si="55"/>
        <v>37.38333333333333</v>
      </c>
      <c r="AL94" s="17">
        <f t="shared" si="56"/>
        <v>49.11666666666667</v>
      </c>
      <c r="AM94" s="17">
        <f t="shared" si="57"/>
        <v>43.44166666666667</v>
      </c>
      <c r="AN94" s="7"/>
      <c r="AO94" s="7"/>
      <c r="AP94" s="38">
        <f t="shared" si="58"/>
        <v>64.62499999999999</v>
      </c>
    </row>
    <row r="95" spans="1:42" ht="15">
      <c r="A95">
        <v>1985</v>
      </c>
      <c r="B95" s="36">
        <v>10.2</v>
      </c>
      <c r="C95" s="36">
        <v>14.6</v>
      </c>
      <c r="D95" s="36">
        <v>34.1</v>
      </c>
      <c r="E95" s="36">
        <v>47.9</v>
      </c>
      <c r="F95" s="36">
        <v>58.6</v>
      </c>
      <c r="G95" s="36">
        <v>61.2</v>
      </c>
      <c r="H95" s="36">
        <v>67.9</v>
      </c>
      <c r="I95" s="36">
        <v>64.1</v>
      </c>
      <c r="J95" s="36">
        <v>58</v>
      </c>
      <c r="K95" s="36">
        <v>46.2</v>
      </c>
      <c r="L95" s="36">
        <v>26.6</v>
      </c>
      <c r="M95" s="36">
        <v>7.5</v>
      </c>
      <c r="N95" s="17"/>
      <c r="O95" s="17">
        <f t="shared" si="44"/>
        <v>41.40833333333334</v>
      </c>
      <c r="P95" s="18"/>
      <c r="Q95" s="17">
        <f t="shared" si="45"/>
        <v>67.9</v>
      </c>
      <c r="R95" s="17">
        <f t="shared" si="46"/>
        <v>7.5</v>
      </c>
      <c r="S95" s="3">
        <f t="shared" si="47"/>
        <v>12</v>
      </c>
      <c r="U95" s="19">
        <f t="shared" si="48"/>
        <v>46.86666666666667</v>
      </c>
      <c r="V95" s="17">
        <f t="shared" si="59"/>
        <v>44.046666666666674</v>
      </c>
      <c r="W95" s="19">
        <f t="shared" si="49"/>
        <v>64.4</v>
      </c>
      <c r="X95" s="17">
        <f t="shared" si="60"/>
        <v>67.15333333333334</v>
      </c>
      <c r="Y95" s="19">
        <f t="shared" si="50"/>
        <v>43.6</v>
      </c>
      <c r="Z95" s="17">
        <f t="shared" si="61"/>
        <v>45.2</v>
      </c>
      <c r="AA95" s="19">
        <f t="shared" si="51"/>
        <v>12.633333333333333</v>
      </c>
      <c r="AB95" s="17">
        <f t="shared" si="62"/>
        <v>16.273333333333333</v>
      </c>
      <c r="AC95" s="17">
        <f t="shared" si="63"/>
        <v>43.526666666666664</v>
      </c>
      <c r="AD95" s="17">
        <f t="shared" si="52"/>
        <v>59.61666666666667</v>
      </c>
      <c r="AE95" s="17">
        <f t="shared" si="64"/>
        <v>60.06</v>
      </c>
      <c r="AF95" s="17">
        <f t="shared" si="53"/>
        <v>23.8</v>
      </c>
      <c r="AG95" s="17">
        <f t="shared" si="65"/>
        <v>26.243333333333332</v>
      </c>
      <c r="AH95" s="17">
        <f t="shared" si="54"/>
        <v>41.925</v>
      </c>
      <c r="AI95" s="17">
        <f t="shared" si="66"/>
        <v>43.445</v>
      </c>
      <c r="AK95" s="17">
        <f t="shared" si="55"/>
        <v>37.76666666666667</v>
      </c>
      <c r="AL95" s="17">
        <f t="shared" si="56"/>
        <v>45.050000000000004</v>
      </c>
      <c r="AM95" s="17">
        <f t="shared" si="57"/>
        <v>41.80833333333334</v>
      </c>
      <c r="AN95" s="7"/>
      <c r="AO95" s="7"/>
      <c r="AP95" s="38">
        <f t="shared" si="58"/>
        <v>62.800000000000004</v>
      </c>
    </row>
    <row r="96" spans="1:42" ht="15">
      <c r="A96">
        <v>1986</v>
      </c>
      <c r="B96" s="36">
        <v>14.7</v>
      </c>
      <c r="C96" s="36">
        <v>15.7</v>
      </c>
      <c r="D96" s="36">
        <v>32.1</v>
      </c>
      <c r="E96" s="36">
        <v>47.8</v>
      </c>
      <c r="F96" s="36">
        <v>57.2</v>
      </c>
      <c r="G96" s="36">
        <v>63.9</v>
      </c>
      <c r="H96" s="36">
        <v>70.1</v>
      </c>
      <c r="I96" s="36">
        <v>63.2</v>
      </c>
      <c r="J96" s="36">
        <v>58.1</v>
      </c>
      <c r="K96" s="36">
        <v>46.6</v>
      </c>
      <c r="L96" s="36">
        <v>28</v>
      </c>
      <c r="M96" s="36">
        <v>22.1</v>
      </c>
      <c r="N96" s="17"/>
      <c r="O96" s="17">
        <f t="shared" si="44"/>
        <v>43.291666666666664</v>
      </c>
      <c r="P96" s="18"/>
      <c r="Q96" s="17">
        <f t="shared" si="45"/>
        <v>70.1</v>
      </c>
      <c r="R96" s="17">
        <f t="shared" si="46"/>
        <v>14.7</v>
      </c>
      <c r="S96" s="3">
        <f t="shared" si="47"/>
        <v>12</v>
      </c>
      <c r="U96" s="19">
        <f t="shared" si="48"/>
        <v>45.70000000000001</v>
      </c>
      <c r="V96" s="17">
        <f t="shared" si="59"/>
        <v>44.92</v>
      </c>
      <c r="W96" s="19">
        <f t="shared" si="49"/>
        <v>65.73333333333333</v>
      </c>
      <c r="X96" s="17">
        <f t="shared" si="60"/>
        <v>67.37333333333333</v>
      </c>
      <c r="Y96" s="19">
        <f t="shared" si="50"/>
        <v>44.23333333333333</v>
      </c>
      <c r="Z96" s="17">
        <f t="shared" si="61"/>
        <v>44.806666666666665</v>
      </c>
      <c r="AA96" s="19">
        <f t="shared" si="51"/>
        <v>22.866666666666664</v>
      </c>
      <c r="AB96" s="17">
        <f t="shared" si="62"/>
        <v>16.580000000000002</v>
      </c>
      <c r="AC96" s="17">
        <f t="shared" si="63"/>
        <v>43.541666666666664</v>
      </c>
      <c r="AD96" s="17">
        <f t="shared" si="52"/>
        <v>60.050000000000004</v>
      </c>
      <c r="AE96" s="17">
        <f t="shared" si="64"/>
        <v>60.64666666666667</v>
      </c>
      <c r="AF96" s="17">
        <f t="shared" si="53"/>
        <v>29.716666666666665</v>
      </c>
      <c r="AG96" s="17">
        <f t="shared" si="65"/>
        <v>26.236666666666668</v>
      </c>
      <c r="AH96" s="17">
        <f t="shared" si="54"/>
        <v>45.86666666666667</v>
      </c>
      <c r="AI96" s="17">
        <f t="shared" si="66"/>
        <v>43.404999999999994</v>
      </c>
      <c r="AK96" s="17">
        <f t="shared" si="55"/>
        <v>38.56666666666667</v>
      </c>
      <c r="AL96" s="17">
        <f t="shared" si="56"/>
        <v>48.01666666666667</v>
      </c>
      <c r="AM96" s="17">
        <f t="shared" si="57"/>
        <v>45.38333333333334</v>
      </c>
      <c r="AN96" s="7"/>
      <c r="AO96" s="7"/>
      <c r="AP96" s="38">
        <f t="shared" si="58"/>
        <v>63.824999999999996</v>
      </c>
    </row>
    <row r="97" spans="1:42" ht="15">
      <c r="A97">
        <v>1987</v>
      </c>
      <c r="B97" s="36">
        <v>19.4</v>
      </c>
      <c r="C97" s="36">
        <v>27.1</v>
      </c>
      <c r="D97" s="36">
        <v>35.1</v>
      </c>
      <c r="E97" s="36">
        <v>48.5</v>
      </c>
      <c r="F97" s="36">
        <v>58.4</v>
      </c>
      <c r="G97" s="36">
        <v>68</v>
      </c>
      <c r="H97" s="36">
        <v>71.8</v>
      </c>
      <c r="I97" s="36">
        <v>66.2</v>
      </c>
      <c r="J97" s="36">
        <v>59.2</v>
      </c>
      <c r="K97" s="36">
        <v>41.2</v>
      </c>
      <c r="L97" s="36">
        <v>36.1</v>
      </c>
      <c r="M97" s="36">
        <v>24.9</v>
      </c>
      <c r="N97" s="17"/>
      <c r="O97" s="17">
        <f t="shared" si="44"/>
        <v>46.324999999999996</v>
      </c>
      <c r="P97" s="18"/>
      <c r="Q97" s="17">
        <f t="shared" si="45"/>
        <v>71.8</v>
      </c>
      <c r="R97" s="17">
        <f t="shared" si="46"/>
        <v>19.4</v>
      </c>
      <c r="S97" s="3">
        <f t="shared" si="47"/>
        <v>12</v>
      </c>
      <c r="U97" s="19">
        <f t="shared" si="48"/>
        <v>47.333333333333336</v>
      </c>
      <c r="V97" s="17">
        <f t="shared" si="59"/>
        <v>44.946666666666665</v>
      </c>
      <c r="W97" s="19">
        <f t="shared" si="49"/>
        <v>68.66666666666667</v>
      </c>
      <c r="X97" s="17">
        <f t="shared" si="60"/>
        <v>67.19333333333334</v>
      </c>
      <c r="Y97" s="19">
        <f t="shared" si="50"/>
        <v>45.5</v>
      </c>
      <c r="Z97" s="17">
        <f t="shared" si="61"/>
        <v>44.513333333333335</v>
      </c>
      <c r="AA97" s="19">
        <f t="shared" si="51"/>
        <v>15.766666666666667</v>
      </c>
      <c r="AB97" s="17">
        <f t="shared" si="62"/>
        <v>17.113333333333337</v>
      </c>
      <c r="AC97" s="17">
        <f t="shared" si="63"/>
        <v>43.11333333333333</v>
      </c>
      <c r="AD97" s="17">
        <f t="shared" si="52"/>
        <v>62.01666666666666</v>
      </c>
      <c r="AE97" s="17">
        <f t="shared" si="64"/>
        <v>60.57333333333334</v>
      </c>
      <c r="AF97" s="17">
        <f t="shared" si="53"/>
        <v>25.850000000000005</v>
      </c>
      <c r="AG97" s="17">
        <f t="shared" si="65"/>
        <v>26.28333333333334</v>
      </c>
      <c r="AH97" s="17">
        <f t="shared" si="54"/>
        <v>44.125</v>
      </c>
      <c r="AI97" s="17">
        <f t="shared" si="66"/>
        <v>43.41833333333334</v>
      </c>
      <c r="AK97" s="17">
        <f t="shared" si="55"/>
        <v>42.75</v>
      </c>
      <c r="AL97" s="17">
        <f t="shared" si="56"/>
        <v>49.9</v>
      </c>
      <c r="AM97" s="17">
        <f t="shared" si="57"/>
        <v>43.675</v>
      </c>
      <c r="AN97" s="7"/>
      <c r="AO97" s="7"/>
      <c r="AP97" s="38">
        <f t="shared" si="58"/>
        <v>66.3</v>
      </c>
    </row>
    <row r="98" spans="1:42" ht="15">
      <c r="A98">
        <v>1988</v>
      </c>
      <c r="B98" s="36">
        <v>9.8</v>
      </c>
      <c r="C98" s="36">
        <v>12.6</v>
      </c>
      <c r="D98" s="36">
        <v>30.5</v>
      </c>
      <c r="E98" s="36">
        <v>44</v>
      </c>
      <c r="F98" s="36">
        <v>59.5</v>
      </c>
      <c r="G98" s="36">
        <v>68.3</v>
      </c>
      <c r="H98" s="36">
        <v>72.4</v>
      </c>
      <c r="I98" s="36">
        <v>70.9</v>
      </c>
      <c r="J98" s="36">
        <v>59.3</v>
      </c>
      <c r="K98" s="36">
        <v>41.2</v>
      </c>
      <c r="L98" s="36">
        <v>33.9</v>
      </c>
      <c r="M98" s="36">
        <v>18.8</v>
      </c>
      <c r="N98" s="17"/>
      <c r="O98" s="17">
        <f t="shared" si="44"/>
        <v>43.43333333333333</v>
      </c>
      <c r="P98" s="18"/>
      <c r="Q98" s="17">
        <f t="shared" si="45"/>
        <v>72.4</v>
      </c>
      <c r="R98" s="17">
        <f t="shared" si="46"/>
        <v>9.8</v>
      </c>
      <c r="S98" s="3">
        <f t="shared" si="47"/>
        <v>12</v>
      </c>
      <c r="U98" s="19">
        <f t="shared" si="48"/>
        <v>44.666666666666664</v>
      </c>
      <c r="V98" s="17">
        <f t="shared" si="59"/>
        <v>44.28666666666667</v>
      </c>
      <c r="W98" s="19">
        <f t="shared" si="49"/>
        <v>70.53333333333333</v>
      </c>
      <c r="X98" s="17">
        <f t="shared" si="60"/>
        <v>67.60666666666665</v>
      </c>
      <c r="Y98" s="19">
        <f t="shared" si="50"/>
        <v>44.800000000000004</v>
      </c>
      <c r="Z98" s="17">
        <f t="shared" si="61"/>
        <v>45.28</v>
      </c>
      <c r="AA98" s="19">
        <f t="shared" si="51"/>
        <v>16.633333333333336</v>
      </c>
      <c r="AB98" s="17">
        <f t="shared" si="62"/>
        <v>17.946666666666665</v>
      </c>
      <c r="AC98" s="17">
        <f t="shared" si="63"/>
        <v>43.74166666666666</v>
      </c>
      <c r="AD98" s="17">
        <f t="shared" si="52"/>
        <v>62.400000000000006</v>
      </c>
      <c r="AE98" s="17">
        <f t="shared" si="64"/>
        <v>60.55333333333333</v>
      </c>
      <c r="AF98" s="17">
        <f t="shared" si="53"/>
        <v>25</v>
      </c>
      <c r="AG98" s="17">
        <f t="shared" si="65"/>
        <v>27.00333333333333</v>
      </c>
      <c r="AH98" s="17">
        <f t="shared" si="54"/>
        <v>41.891666666666666</v>
      </c>
      <c r="AI98" s="17">
        <f t="shared" si="66"/>
        <v>43.89666666666666</v>
      </c>
      <c r="AK98" s="17">
        <f t="shared" si="55"/>
        <v>37.449999999999996</v>
      </c>
      <c r="AL98" s="17">
        <f t="shared" si="56"/>
        <v>49.416666666666664</v>
      </c>
      <c r="AM98" s="17">
        <f t="shared" si="57"/>
        <v>42.56666666666666</v>
      </c>
      <c r="AN98" s="7"/>
      <c r="AO98" s="7"/>
      <c r="AP98" s="38">
        <f t="shared" si="58"/>
        <v>67.725</v>
      </c>
    </row>
    <row r="99" spans="1:42" ht="15">
      <c r="A99">
        <v>1989</v>
      </c>
      <c r="B99" s="36">
        <v>21.1</v>
      </c>
      <c r="C99" s="36">
        <v>10</v>
      </c>
      <c r="D99" s="36">
        <v>25</v>
      </c>
      <c r="E99" s="36">
        <v>41.3</v>
      </c>
      <c r="F99" s="36">
        <v>54.2</v>
      </c>
      <c r="G99" s="36">
        <v>62.7</v>
      </c>
      <c r="H99" s="36">
        <v>70.3</v>
      </c>
      <c r="I99" s="36">
        <v>66.9</v>
      </c>
      <c r="J99" s="36">
        <v>57.3</v>
      </c>
      <c r="K99" s="36">
        <v>47.8</v>
      </c>
      <c r="L99" s="36">
        <v>28.2</v>
      </c>
      <c r="M99" s="36">
        <v>8.5</v>
      </c>
      <c r="N99" s="17"/>
      <c r="O99" s="17">
        <f t="shared" si="44"/>
        <v>41.108333333333334</v>
      </c>
      <c r="P99" s="18"/>
      <c r="Q99" s="17">
        <f t="shared" si="45"/>
        <v>70.3</v>
      </c>
      <c r="R99" s="17">
        <f t="shared" si="46"/>
        <v>8.5</v>
      </c>
      <c r="S99" s="3">
        <f t="shared" si="47"/>
        <v>12</v>
      </c>
      <c r="U99" s="19">
        <f t="shared" si="48"/>
        <v>40.166666666666664</v>
      </c>
      <c r="V99" s="17">
        <f t="shared" si="59"/>
        <v>44.36666666666666</v>
      </c>
      <c r="W99" s="19">
        <f t="shared" si="49"/>
        <v>66.63333333333334</v>
      </c>
      <c r="X99" s="17">
        <f t="shared" si="60"/>
        <v>68.10666666666665</v>
      </c>
      <c r="Y99" s="19">
        <f t="shared" si="50"/>
        <v>44.43333333333333</v>
      </c>
      <c r="Z99" s="17">
        <f t="shared" si="61"/>
        <v>44.973333333333336</v>
      </c>
      <c r="AA99" s="19">
        <f t="shared" si="51"/>
        <v>17.666666666666668</v>
      </c>
      <c r="AB99" s="17">
        <f t="shared" si="62"/>
        <v>17.80666666666667</v>
      </c>
      <c r="AC99" s="17">
        <f t="shared" si="63"/>
        <v>43.82666666666667</v>
      </c>
      <c r="AD99" s="17">
        <f t="shared" si="52"/>
        <v>58.78333333333333</v>
      </c>
      <c r="AE99" s="17">
        <f t="shared" si="64"/>
        <v>60.79</v>
      </c>
      <c r="AF99" s="17">
        <f t="shared" si="53"/>
        <v>27.05</v>
      </c>
      <c r="AG99" s="17">
        <f t="shared" si="65"/>
        <v>26.670000000000005</v>
      </c>
      <c r="AH99" s="17">
        <f t="shared" si="54"/>
        <v>43.28333333333333</v>
      </c>
      <c r="AI99" s="17">
        <f t="shared" si="66"/>
        <v>43.205</v>
      </c>
      <c r="AK99" s="17">
        <f t="shared" si="55"/>
        <v>35.71666666666667</v>
      </c>
      <c r="AL99" s="17">
        <f t="shared" si="56"/>
        <v>46.5</v>
      </c>
      <c r="AM99" s="17">
        <f t="shared" si="57"/>
        <v>43.25833333333333</v>
      </c>
      <c r="AN99" s="7"/>
      <c r="AO99" s="7"/>
      <c r="AP99" s="38">
        <f t="shared" si="58"/>
        <v>64.3</v>
      </c>
    </row>
    <row r="100" spans="1:42" ht="15">
      <c r="A100">
        <v>1990</v>
      </c>
      <c r="B100" s="36">
        <v>24.1</v>
      </c>
      <c r="C100" s="36">
        <v>20.4</v>
      </c>
      <c r="D100" s="36">
        <v>33.3</v>
      </c>
      <c r="E100" s="36">
        <v>45.5</v>
      </c>
      <c r="F100" s="36">
        <v>51.9</v>
      </c>
      <c r="G100" s="36">
        <v>64.9</v>
      </c>
      <c r="H100" s="36">
        <v>67.8</v>
      </c>
      <c r="I100" s="36">
        <v>66.7</v>
      </c>
      <c r="J100" s="36">
        <v>60.3</v>
      </c>
      <c r="K100" s="36">
        <v>45.1</v>
      </c>
      <c r="L100" s="36">
        <v>36.9</v>
      </c>
      <c r="M100" s="36">
        <v>17.7</v>
      </c>
      <c r="N100" s="17"/>
      <c r="O100" s="17">
        <f t="shared" si="44"/>
        <v>44.550000000000004</v>
      </c>
      <c r="P100" s="18"/>
      <c r="Q100" s="17">
        <f t="shared" si="45"/>
        <v>67.8</v>
      </c>
      <c r="R100" s="17">
        <f t="shared" si="46"/>
        <v>17.7</v>
      </c>
      <c r="S100" s="3">
        <f t="shared" si="47"/>
        <v>12</v>
      </c>
      <c r="U100" s="19">
        <f t="shared" si="48"/>
        <v>43.56666666666666</v>
      </c>
      <c r="V100" s="17">
        <f t="shared" si="59"/>
        <v>43.34666666666666</v>
      </c>
      <c r="W100" s="19">
        <f t="shared" si="49"/>
        <v>66.46666666666665</v>
      </c>
      <c r="X100" s="17">
        <f t="shared" si="60"/>
        <v>66.88000000000001</v>
      </c>
      <c r="Y100" s="19">
        <f t="shared" si="50"/>
        <v>47.43333333333334</v>
      </c>
      <c r="Z100" s="17">
        <f t="shared" si="61"/>
        <v>44.68</v>
      </c>
      <c r="AA100" s="19">
        <f t="shared" si="51"/>
        <v>16.8</v>
      </c>
      <c r="AB100" s="17">
        <f t="shared" si="62"/>
        <v>18.160000000000004</v>
      </c>
      <c r="AC100" s="17">
        <f t="shared" si="63"/>
        <v>43.108333333333334</v>
      </c>
      <c r="AD100" s="17">
        <f t="shared" si="52"/>
        <v>59.51666666666667</v>
      </c>
      <c r="AE100" s="17">
        <f t="shared" si="64"/>
        <v>59.739999999999995</v>
      </c>
      <c r="AF100" s="17">
        <f t="shared" si="53"/>
        <v>27.400000000000002</v>
      </c>
      <c r="AG100" s="17">
        <f t="shared" si="65"/>
        <v>26.723333333333336</v>
      </c>
      <c r="AH100" s="17">
        <f t="shared" si="54"/>
        <v>44.31666666666667</v>
      </c>
      <c r="AI100" s="17">
        <f t="shared" si="66"/>
        <v>42.73166666666667</v>
      </c>
      <c r="AK100" s="17">
        <f t="shared" si="55"/>
        <v>40.016666666666666</v>
      </c>
      <c r="AL100" s="17">
        <f t="shared" si="56"/>
        <v>49.083333333333336</v>
      </c>
      <c r="AM100" s="17">
        <f t="shared" si="57"/>
        <v>44.475</v>
      </c>
      <c r="AN100" s="7"/>
      <c r="AO100" s="7"/>
      <c r="AP100" s="38">
        <f t="shared" si="58"/>
        <v>64.925</v>
      </c>
    </row>
    <row r="101" spans="1:42" ht="15">
      <c r="A101">
        <v>1991</v>
      </c>
      <c r="B101" s="36">
        <v>10.6</v>
      </c>
      <c r="C101" s="36">
        <v>22.1</v>
      </c>
      <c r="D101" s="36">
        <v>32</v>
      </c>
      <c r="E101" s="36">
        <v>46.7</v>
      </c>
      <c r="F101" s="36">
        <v>59.6</v>
      </c>
      <c r="G101" s="36">
        <v>68.2</v>
      </c>
      <c r="H101" s="36">
        <v>68.4</v>
      </c>
      <c r="I101" s="36">
        <v>68.1</v>
      </c>
      <c r="J101" s="36">
        <v>56.4</v>
      </c>
      <c r="K101" s="36">
        <v>45.4</v>
      </c>
      <c r="L101" s="36">
        <v>26.3</v>
      </c>
      <c r="M101" s="36">
        <v>20.8</v>
      </c>
      <c r="N101" s="17"/>
      <c r="O101" s="17">
        <f aca="true" t="shared" si="67" ref="O101:O111">IF(S101&gt;11,AVERAGE(B101:M101),"")</f>
        <v>43.71666666666667</v>
      </c>
      <c r="P101" s="18"/>
      <c r="Q101" s="17">
        <f aca="true" t="shared" si="68" ref="Q101:Q111">MAX(B101:M101)</f>
        <v>68.4</v>
      </c>
      <c r="R101" s="17">
        <f aca="true" t="shared" si="69" ref="R101:R111">MIN(B101:M101)</f>
        <v>10.6</v>
      </c>
      <c r="S101" s="3">
        <f aca="true" t="shared" si="70" ref="S101:S111">COUNT(B101:M101)</f>
        <v>12</v>
      </c>
      <c r="U101" s="19">
        <f aca="true" t="shared" si="71" ref="U101:U111">IF(COUNT(D101:F101)&gt;2,AVERAGE(D101:F101),"")</f>
        <v>46.1</v>
      </c>
      <c r="V101" s="17">
        <f t="shared" si="59"/>
        <v>42.61333333333333</v>
      </c>
      <c r="W101" s="19">
        <f aca="true" t="shared" si="72" ref="W101:W111">IF(COUNT(G101:I101)&gt;2,AVERAGE(G101:I101),"")</f>
        <v>68.23333333333333</v>
      </c>
      <c r="X101" s="17">
        <f t="shared" si="60"/>
        <v>65.92666666666666</v>
      </c>
      <c r="Y101" s="19">
        <f aca="true" t="shared" si="73" ref="Y101:Y111">IF(COUNT(J101:L101)&gt;2,AVERAGE(J101:L101),"")</f>
        <v>42.699999999999996</v>
      </c>
      <c r="Z101" s="17">
        <f t="shared" si="61"/>
        <v>44.17333333333333</v>
      </c>
      <c r="AA101" s="19">
        <f aca="true" t="shared" si="74" ref="AA101:AA111">IF(COUNT(M101,B102:C102)&gt;2,AVERAGE(M101,B102:C102),"")</f>
        <v>22.166666666666668</v>
      </c>
      <c r="AB101" s="17">
        <f t="shared" si="62"/>
        <v>17.313333333333336</v>
      </c>
      <c r="AC101" s="17">
        <f t="shared" si="63"/>
        <v>42.765</v>
      </c>
      <c r="AD101" s="17">
        <f aca="true" t="shared" si="75" ref="AD101:AD111">IF(COUNT(E101:J101)&gt;5,AVERAGE(E101:J101),"")</f>
        <v>61.23333333333333</v>
      </c>
      <c r="AE101" s="17">
        <f t="shared" si="64"/>
        <v>58.739999999999995</v>
      </c>
      <c r="AF101" s="17">
        <f aca="true" t="shared" si="76" ref="AF101:AF111">IF(COUNT(K101:M101,B102:D102)&gt;5,AVERAGE(K101:M101,B102:D102),"")</f>
        <v>28.049999999999997</v>
      </c>
      <c r="AG101" s="17">
        <f t="shared" si="65"/>
        <v>26.493333333333332</v>
      </c>
      <c r="AH101" s="17">
        <f t="shared" si="54"/>
        <v>42.40833333333333</v>
      </c>
      <c r="AI101" s="17">
        <f t="shared" si="66"/>
        <v>42.693333333333335</v>
      </c>
      <c r="AK101" s="17">
        <f aca="true" t="shared" si="77" ref="AK101:AK111">IF(COUNT(B101:G101)&gt;5,AVERAGE(B101:G101),"")</f>
        <v>39.86666666666667</v>
      </c>
      <c r="AL101" s="17">
        <f aca="true" t="shared" si="78" ref="AL101:AL111">IF(COUNT(H101:M101)&gt;5,AVERAGE(H101:M101),"")</f>
        <v>47.56666666666667</v>
      </c>
      <c r="AM101" s="17">
        <f aca="true" t="shared" si="79" ref="AM101:AM111">IF(COUNT(AL101,AK102)=2,AVERAGE(AL101,AK102),"")</f>
        <v>43.28333333333334</v>
      </c>
      <c r="AN101" s="7"/>
      <c r="AO101" s="7"/>
      <c r="AP101" s="38">
        <f t="shared" si="58"/>
        <v>65.275</v>
      </c>
    </row>
    <row r="102" spans="1:42" ht="15">
      <c r="A102">
        <v>1992</v>
      </c>
      <c r="B102" s="36">
        <v>20.3</v>
      </c>
      <c r="C102" s="36">
        <v>25.4</v>
      </c>
      <c r="D102" s="36">
        <v>30.1</v>
      </c>
      <c r="E102" s="36">
        <v>40.4</v>
      </c>
      <c r="F102" s="36">
        <v>56.2</v>
      </c>
      <c r="G102" s="36">
        <v>61.6</v>
      </c>
      <c r="H102" s="36">
        <v>63.3</v>
      </c>
      <c r="I102" s="36">
        <v>62.7</v>
      </c>
      <c r="J102" s="36">
        <v>56.4</v>
      </c>
      <c r="K102" s="36">
        <v>45.2</v>
      </c>
      <c r="L102" s="36">
        <v>30.5</v>
      </c>
      <c r="M102" s="36">
        <v>20.7</v>
      </c>
      <c r="N102" s="17"/>
      <c r="O102" s="17">
        <f t="shared" si="67"/>
        <v>42.73333333333333</v>
      </c>
      <c r="P102" s="18"/>
      <c r="Q102" s="17">
        <f t="shared" si="68"/>
        <v>63.3</v>
      </c>
      <c r="R102" s="17">
        <f t="shared" si="69"/>
        <v>20.3</v>
      </c>
      <c r="S102" s="3">
        <f t="shared" si="70"/>
        <v>12</v>
      </c>
      <c r="U102" s="19">
        <f t="shared" si="71"/>
        <v>42.233333333333334</v>
      </c>
      <c r="V102" s="17">
        <f t="shared" si="59"/>
        <v>43.266666666666666</v>
      </c>
      <c r="W102" s="19">
        <f t="shared" si="72"/>
        <v>62.53333333333334</v>
      </c>
      <c r="X102" s="17">
        <f t="shared" si="60"/>
        <v>65.76666666666667</v>
      </c>
      <c r="Y102" s="19">
        <f t="shared" si="73"/>
        <v>44.03333333333333</v>
      </c>
      <c r="Z102" s="17">
        <f t="shared" si="61"/>
        <v>45.086666666666666</v>
      </c>
      <c r="AA102" s="19">
        <f t="shared" si="74"/>
        <v>17.53333333333333</v>
      </c>
      <c r="AB102" s="17">
        <f t="shared" si="62"/>
        <v>17.773333333333333</v>
      </c>
      <c r="AC102" s="17">
        <f t="shared" si="63"/>
        <v>43.138333333333335</v>
      </c>
      <c r="AD102" s="17">
        <f t="shared" si="75"/>
        <v>56.76666666666666</v>
      </c>
      <c r="AE102" s="17">
        <f t="shared" si="64"/>
        <v>58.89333333333333</v>
      </c>
      <c r="AF102" s="17">
        <f t="shared" si="76"/>
        <v>26.11666666666667</v>
      </c>
      <c r="AG102" s="17">
        <f t="shared" si="65"/>
        <v>27.020000000000003</v>
      </c>
      <c r="AH102" s="17">
        <f t="shared" si="54"/>
        <v>41.75833333333333</v>
      </c>
      <c r="AI102" s="17">
        <f t="shared" si="66"/>
        <v>42.986666666666665</v>
      </c>
      <c r="AK102" s="17">
        <f t="shared" si="77"/>
        <v>39.00000000000001</v>
      </c>
      <c r="AL102" s="17">
        <f t="shared" si="78"/>
        <v>46.46666666666667</v>
      </c>
      <c r="AM102" s="17">
        <f t="shared" si="79"/>
        <v>41.266666666666666</v>
      </c>
      <c r="AN102" s="7"/>
      <c r="AO102" s="7"/>
      <c r="AP102" s="38">
        <f t="shared" si="58"/>
        <v>61.00000000000001</v>
      </c>
    </row>
    <row r="103" spans="1:42" ht="15">
      <c r="A103">
        <v>1993</v>
      </c>
      <c r="B103" s="36">
        <v>15.1</v>
      </c>
      <c r="C103" s="36">
        <v>16.8</v>
      </c>
      <c r="D103" s="36">
        <v>28.4</v>
      </c>
      <c r="E103" s="36">
        <v>39.8</v>
      </c>
      <c r="F103" s="36">
        <v>54.8</v>
      </c>
      <c r="G103" s="36">
        <v>61.5</v>
      </c>
      <c r="H103" s="36">
        <v>67.9</v>
      </c>
      <c r="I103" s="36">
        <v>67.9</v>
      </c>
      <c r="J103" s="36">
        <v>52.5</v>
      </c>
      <c r="K103" s="36">
        <v>44.1</v>
      </c>
      <c r="L103" s="36">
        <v>30.2</v>
      </c>
      <c r="M103" s="36">
        <v>21.6</v>
      </c>
      <c r="N103" s="17"/>
      <c r="O103" s="17">
        <f t="shared" si="67"/>
        <v>41.71666666666666</v>
      </c>
      <c r="P103" s="18"/>
      <c r="Q103" s="17">
        <f t="shared" si="68"/>
        <v>67.9</v>
      </c>
      <c r="R103" s="17">
        <f t="shared" si="69"/>
        <v>15.1</v>
      </c>
      <c r="S103" s="3">
        <f t="shared" si="70"/>
        <v>12</v>
      </c>
      <c r="U103" s="19">
        <f t="shared" si="71"/>
        <v>40.99999999999999</v>
      </c>
      <c r="V103" s="17">
        <f aca="true" t="shared" si="80" ref="V103:V111">IF(COUNT(U101:U105)&gt;4,AVERAGE(U101:U105),"")</f>
        <v>42.85333333333334</v>
      </c>
      <c r="W103" s="19">
        <f t="shared" si="72"/>
        <v>65.76666666666667</v>
      </c>
      <c r="X103" s="17">
        <f aca="true" t="shared" si="81" ref="X103:X111">IF(COUNT(W101:W105)&gt;4,AVERAGE(W101:W105),"")</f>
        <v>66.49333333333334</v>
      </c>
      <c r="Y103" s="19">
        <f t="shared" si="73"/>
        <v>42.266666666666666</v>
      </c>
      <c r="Z103" s="17">
        <f aca="true" t="shared" si="82" ref="Z103:Z111">IF(COUNT(Y101:Y105)&gt;4,AVERAGE(Y101:Y105),"")</f>
        <v>44.14</v>
      </c>
      <c r="AA103" s="19">
        <f t="shared" si="74"/>
        <v>12.4</v>
      </c>
      <c r="AB103" s="17">
        <f aca="true" t="shared" si="83" ref="AB103:AB111">IF(COUNT(AA101:AA105)&gt;4,AVERAGE(AA101:AA105),"")</f>
        <v>17.22</v>
      </c>
      <c r="AC103" s="17">
        <f aca="true" t="shared" si="84" ref="AC103:AC111">IF(COUNT(O101:O105)&gt;4,AVERAGE(O101:O105),"")</f>
        <v>42.79</v>
      </c>
      <c r="AD103" s="17">
        <f t="shared" si="75"/>
        <v>57.4</v>
      </c>
      <c r="AE103" s="17">
        <f aca="true" t="shared" si="85" ref="AE103:AE111">IF(COUNT(AD101:AD105)&gt;4,AVERAGE(AD101:AD105),"")</f>
        <v>58.95333333333333</v>
      </c>
      <c r="AF103" s="17">
        <f t="shared" si="76"/>
        <v>23.850000000000005</v>
      </c>
      <c r="AG103" s="17">
        <f aca="true" t="shared" si="86" ref="AG103:AG111">IF(COUNT(AF101:AF105)&gt;4,AVERAGE(AF101:AF105),"")</f>
        <v>26.103333333333335</v>
      </c>
      <c r="AH103" s="17">
        <f t="shared" si="54"/>
        <v>41.70000000000001</v>
      </c>
      <c r="AI103" s="17">
        <f aca="true" t="shared" si="87" ref="AI103:AI111">IF(COUNT(AH101:AH105)&gt;4,AVERAGE(AH101:AH105),"")</f>
        <v>42.178333333333335</v>
      </c>
      <c r="AK103" s="17">
        <f t="shared" si="77"/>
        <v>36.06666666666666</v>
      </c>
      <c r="AL103" s="17">
        <f t="shared" si="78"/>
        <v>47.366666666666674</v>
      </c>
      <c r="AM103" s="17">
        <f t="shared" si="79"/>
        <v>41.38333333333334</v>
      </c>
      <c r="AN103" s="7"/>
      <c r="AO103" s="7"/>
      <c r="AP103" s="38">
        <f t="shared" si="58"/>
        <v>62.45</v>
      </c>
    </row>
    <row r="104" spans="1:42" ht="15">
      <c r="A104">
        <v>1994</v>
      </c>
      <c r="B104" s="36">
        <v>3.9</v>
      </c>
      <c r="C104" s="36">
        <v>11.7</v>
      </c>
      <c r="D104" s="36">
        <v>31.6</v>
      </c>
      <c r="E104" s="36">
        <v>43.3</v>
      </c>
      <c r="F104" s="36">
        <v>55.4</v>
      </c>
      <c r="G104" s="36">
        <v>66.5</v>
      </c>
      <c r="H104" s="36">
        <v>67</v>
      </c>
      <c r="I104" s="36">
        <v>64</v>
      </c>
      <c r="J104" s="36">
        <v>61.1</v>
      </c>
      <c r="K104" s="36">
        <v>49.4</v>
      </c>
      <c r="L104" s="36">
        <v>36.5</v>
      </c>
      <c r="M104" s="36">
        <v>25.3</v>
      </c>
      <c r="N104" s="17"/>
      <c r="O104" s="17">
        <f t="shared" si="67"/>
        <v>42.974999999999994</v>
      </c>
      <c r="P104" s="18"/>
      <c r="Q104" s="17">
        <f t="shared" si="68"/>
        <v>67</v>
      </c>
      <c r="R104" s="17">
        <f t="shared" si="69"/>
        <v>3.9</v>
      </c>
      <c r="S104" s="3">
        <f t="shared" si="70"/>
        <v>12</v>
      </c>
      <c r="U104" s="19">
        <f t="shared" si="71"/>
        <v>43.43333333333334</v>
      </c>
      <c r="V104" s="17">
        <f t="shared" si="80"/>
        <v>41.193333333333335</v>
      </c>
      <c r="W104" s="19">
        <f t="shared" si="72"/>
        <v>65.83333333333333</v>
      </c>
      <c r="X104" s="17">
        <f t="shared" si="81"/>
        <v>66</v>
      </c>
      <c r="Y104" s="19">
        <f t="shared" si="73"/>
        <v>49</v>
      </c>
      <c r="Z104" s="17">
        <f t="shared" si="82"/>
        <v>44.35333333333334</v>
      </c>
      <c r="AA104" s="19">
        <f t="shared" si="74"/>
        <v>19.96666666666667</v>
      </c>
      <c r="AB104" s="17">
        <f t="shared" si="83"/>
        <v>16.133333333333333</v>
      </c>
      <c r="AC104" s="17">
        <f t="shared" si="84"/>
        <v>42.14333333333333</v>
      </c>
      <c r="AD104" s="17">
        <f t="shared" si="75"/>
        <v>59.550000000000004</v>
      </c>
      <c r="AE104" s="17">
        <f t="shared" si="85"/>
        <v>58.25333333333333</v>
      </c>
      <c r="AF104" s="17">
        <f t="shared" si="76"/>
        <v>29.683333333333337</v>
      </c>
      <c r="AG104" s="17">
        <f t="shared" si="86"/>
        <v>25.546666666666667</v>
      </c>
      <c r="AH104" s="17">
        <f t="shared" si="54"/>
        <v>44.75</v>
      </c>
      <c r="AI104" s="17">
        <f t="shared" si="87"/>
        <v>42.00833333333334</v>
      </c>
      <c r="AK104" s="17">
        <f t="shared" si="77"/>
        <v>35.4</v>
      </c>
      <c r="AL104" s="17">
        <f t="shared" si="78"/>
        <v>50.550000000000004</v>
      </c>
      <c r="AM104" s="17">
        <f t="shared" si="79"/>
        <v>44.241666666666674</v>
      </c>
      <c r="AN104" s="7"/>
      <c r="AO104" s="7"/>
      <c r="AP104" s="38">
        <f t="shared" si="58"/>
        <v>64.65</v>
      </c>
    </row>
    <row r="105" spans="1:42" ht="15">
      <c r="A105">
        <v>1995</v>
      </c>
      <c r="B105" s="36">
        <v>16.8</v>
      </c>
      <c r="C105" s="36">
        <v>17.8</v>
      </c>
      <c r="D105" s="36">
        <v>32.3</v>
      </c>
      <c r="E105" s="36">
        <v>38.4</v>
      </c>
      <c r="F105" s="36">
        <v>53.8</v>
      </c>
      <c r="G105" s="36">
        <v>68.5</v>
      </c>
      <c r="H105" s="36">
        <v>70</v>
      </c>
      <c r="I105" s="36">
        <v>71.8</v>
      </c>
      <c r="J105" s="36">
        <v>56.4</v>
      </c>
      <c r="K105" s="36">
        <v>47.3</v>
      </c>
      <c r="L105" s="36">
        <v>24.4</v>
      </c>
      <c r="M105" s="36">
        <v>16.2</v>
      </c>
      <c r="N105" s="17"/>
      <c r="O105" s="17">
        <f t="shared" si="67"/>
        <v>42.80833333333334</v>
      </c>
      <c r="P105" s="18"/>
      <c r="Q105" s="17">
        <f t="shared" si="68"/>
        <v>71.8</v>
      </c>
      <c r="R105" s="17">
        <f t="shared" si="69"/>
        <v>16.2</v>
      </c>
      <c r="S105" s="3">
        <f t="shared" si="70"/>
        <v>12</v>
      </c>
      <c r="U105" s="19">
        <f t="shared" si="71"/>
        <v>41.49999999999999</v>
      </c>
      <c r="V105" s="17">
        <f t="shared" si="80"/>
        <v>40.7</v>
      </c>
      <c r="W105" s="19">
        <f t="shared" si="72"/>
        <v>70.10000000000001</v>
      </c>
      <c r="X105" s="17">
        <f t="shared" si="81"/>
        <v>66.64666666666666</v>
      </c>
      <c r="Y105" s="19">
        <f t="shared" si="73"/>
        <v>42.699999999999996</v>
      </c>
      <c r="Z105" s="17">
        <f t="shared" si="82"/>
        <v>44.653333333333336</v>
      </c>
      <c r="AA105" s="19">
        <f t="shared" si="74"/>
        <v>14.033333333333331</v>
      </c>
      <c r="AB105" s="17">
        <f t="shared" si="83"/>
        <v>17.833333333333332</v>
      </c>
      <c r="AC105" s="17">
        <f t="shared" si="84"/>
        <v>42.125</v>
      </c>
      <c r="AD105" s="17">
        <f t="shared" si="75"/>
        <v>59.81666666666666</v>
      </c>
      <c r="AE105" s="17">
        <f t="shared" si="85"/>
        <v>58.470000000000006</v>
      </c>
      <c r="AF105" s="17">
        <f t="shared" si="76"/>
        <v>22.816666666666663</v>
      </c>
      <c r="AG105" s="17">
        <f t="shared" si="86"/>
        <v>26.543333333333333</v>
      </c>
      <c r="AH105" s="17">
        <f t="shared" si="54"/>
        <v>40.275</v>
      </c>
      <c r="AI105" s="17">
        <f t="shared" si="87"/>
        <v>42.980000000000004</v>
      </c>
      <c r="AK105" s="17">
        <f t="shared" si="77"/>
        <v>37.93333333333334</v>
      </c>
      <c r="AL105" s="17">
        <f t="shared" si="78"/>
        <v>47.68333333333333</v>
      </c>
      <c r="AM105" s="17">
        <f t="shared" si="79"/>
        <v>40.825</v>
      </c>
      <c r="AN105" s="7"/>
      <c r="AO105" s="7"/>
      <c r="AP105" s="38">
        <f t="shared" si="58"/>
        <v>66.675</v>
      </c>
    </row>
    <row r="106" spans="1:42" ht="15">
      <c r="A106">
        <v>1996</v>
      </c>
      <c r="B106" s="36">
        <v>10.1</v>
      </c>
      <c r="C106" s="36">
        <v>15.8</v>
      </c>
      <c r="D106" s="36">
        <v>23.1</v>
      </c>
      <c r="E106" s="36">
        <v>38.8</v>
      </c>
      <c r="F106" s="36">
        <v>51.5</v>
      </c>
      <c r="G106" s="36">
        <v>64.5</v>
      </c>
      <c r="H106" s="36">
        <v>65.7</v>
      </c>
      <c r="I106" s="36">
        <v>67.1</v>
      </c>
      <c r="J106" s="36">
        <v>58.8</v>
      </c>
      <c r="K106" s="36">
        <v>46.7</v>
      </c>
      <c r="L106" s="36">
        <v>25.8</v>
      </c>
      <c r="M106" s="36">
        <v>17.9</v>
      </c>
      <c r="N106" s="17"/>
      <c r="O106" s="17">
        <f t="shared" si="67"/>
        <v>40.483333333333334</v>
      </c>
      <c r="P106" s="18"/>
      <c r="Q106" s="17">
        <f t="shared" si="68"/>
        <v>67.1</v>
      </c>
      <c r="R106" s="17">
        <f t="shared" si="69"/>
        <v>10.1</v>
      </c>
      <c r="S106" s="3">
        <f t="shared" si="70"/>
        <v>12</v>
      </c>
      <c r="U106" s="19">
        <f t="shared" si="71"/>
        <v>37.800000000000004</v>
      </c>
      <c r="V106" s="17">
        <f t="shared" si="80"/>
        <v>41.78</v>
      </c>
      <c r="W106" s="19">
        <f t="shared" si="72"/>
        <v>65.76666666666667</v>
      </c>
      <c r="X106" s="17">
        <f t="shared" si="81"/>
        <v>66.94666666666666</v>
      </c>
      <c r="Y106" s="19">
        <f t="shared" si="73"/>
        <v>43.76666666666667</v>
      </c>
      <c r="Z106" s="17">
        <f t="shared" si="82"/>
        <v>46.160000000000004</v>
      </c>
      <c r="AA106" s="19">
        <f t="shared" si="74"/>
        <v>16.733333333333334</v>
      </c>
      <c r="AB106" s="17">
        <f t="shared" si="83"/>
        <v>19.626666666666665</v>
      </c>
      <c r="AC106" s="17">
        <f t="shared" si="84"/>
        <v>43.24333333333333</v>
      </c>
      <c r="AD106" s="17">
        <f t="shared" si="75"/>
        <v>57.73333333333334</v>
      </c>
      <c r="AE106" s="17">
        <f t="shared" si="85"/>
        <v>59.41666666666667</v>
      </c>
      <c r="AF106" s="17">
        <f t="shared" si="76"/>
        <v>25.266666666666666</v>
      </c>
      <c r="AG106" s="17">
        <f t="shared" si="86"/>
        <v>27.84666666666667</v>
      </c>
      <c r="AH106" s="17">
        <f t="shared" si="54"/>
        <v>41.55833333333333</v>
      </c>
      <c r="AI106" s="17">
        <f t="shared" si="87"/>
        <v>43.78</v>
      </c>
      <c r="AK106" s="17">
        <f t="shared" si="77"/>
        <v>33.96666666666667</v>
      </c>
      <c r="AL106" s="17">
        <f t="shared" si="78"/>
        <v>47</v>
      </c>
      <c r="AM106" s="17">
        <f t="shared" si="79"/>
        <v>41.63333333333333</v>
      </c>
      <c r="AN106" s="7"/>
      <c r="AO106" s="7"/>
      <c r="AP106" s="38">
        <f t="shared" si="58"/>
        <v>64.02499999999999</v>
      </c>
    </row>
    <row r="107" spans="1:42" ht="15">
      <c r="A107">
        <v>1997</v>
      </c>
      <c r="B107" s="36">
        <v>11.6</v>
      </c>
      <c r="C107" s="36">
        <v>20.7</v>
      </c>
      <c r="D107" s="36">
        <v>28.9</v>
      </c>
      <c r="E107" s="36">
        <v>41.1</v>
      </c>
      <c r="F107" s="36">
        <v>49.3</v>
      </c>
      <c r="G107" s="36">
        <v>66</v>
      </c>
      <c r="H107" s="36">
        <v>67.7</v>
      </c>
      <c r="I107" s="36">
        <v>63.6</v>
      </c>
      <c r="J107" s="36">
        <v>59.4</v>
      </c>
      <c r="K107" s="36">
        <v>47.5</v>
      </c>
      <c r="L107" s="36">
        <v>29.7</v>
      </c>
      <c r="M107" s="36">
        <v>26.2</v>
      </c>
      <c r="N107" s="17"/>
      <c r="O107" s="17">
        <f t="shared" si="67"/>
        <v>42.641666666666666</v>
      </c>
      <c r="P107" s="18"/>
      <c r="Q107" s="17">
        <f t="shared" si="68"/>
        <v>67.7</v>
      </c>
      <c r="R107" s="17">
        <f t="shared" si="69"/>
        <v>11.6</v>
      </c>
      <c r="S107" s="3">
        <f t="shared" si="70"/>
        <v>12</v>
      </c>
      <c r="U107" s="19">
        <f t="shared" si="71"/>
        <v>39.766666666666666</v>
      </c>
      <c r="V107" s="17">
        <f t="shared" si="80"/>
        <v>42.18666666666667</v>
      </c>
      <c r="W107" s="19">
        <f t="shared" si="72"/>
        <v>65.76666666666667</v>
      </c>
      <c r="X107" s="17">
        <f t="shared" si="81"/>
        <v>67.35999999999999</v>
      </c>
      <c r="Y107" s="19">
        <f t="shared" si="73"/>
        <v>45.53333333333333</v>
      </c>
      <c r="Z107" s="17">
        <f t="shared" si="82"/>
        <v>45.906666666666666</v>
      </c>
      <c r="AA107" s="19">
        <f t="shared" si="74"/>
        <v>26.03333333333333</v>
      </c>
      <c r="AB107" s="17">
        <f t="shared" si="83"/>
        <v>19.839999999999996</v>
      </c>
      <c r="AC107" s="17">
        <f t="shared" si="84"/>
        <v>43.72666666666667</v>
      </c>
      <c r="AD107" s="17">
        <f t="shared" si="75"/>
        <v>57.85</v>
      </c>
      <c r="AE107" s="17">
        <f t="shared" si="85"/>
        <v>59.713333333333345</v>
      </c>
      <c r="AF107" s="17">
        <f t="shared" si="76"/>
        <v>31.100000000000005</v>
      </c>
      <c r="AG107" s="17">
        <f t="shared" si="86"/>
        <v>28.136666666666667</v>
      </c>
      <c r="AH107" s="17">
        <f t="shared" si="54"/>
        <v>46.61666666666667</v>
      </c>
      <c r="AI107" s="17">
        <f t="shared" si="87"/>
        <v>43.87833333333333</v>
      </c>
      <c r="AK107" s="17">
        <f t="shared" si="77"/>
        <v>36.266666666666666</v>
      </c>
      <c r="AL107" s="17">
        <f t="shared" si="78"/>
        <v>49.01666666666667</v>
      </c>
      <c r="AM107" s="17">
        <f t="shared" si="79"/>
        <v>45.725</v>
      </c>
      <c r="AN107" s="7"/>
      <c r="AO107" s="7"/>
      <c r="AP107" s="38">
        <f t="shared" si="58"/>
        <v>64.175</v>
      </c>
    </row>
    <row r="108" spans="1:42" ht="15">
      <c r="A108">
        <v>1998</v>
      </c>
      <c r="B108" s="36">
        <v>20.3</v>
      </c>
      <c r="C108" s="36">
        <v>31.6</v>
      </c>
      <c r="D108" s="36">
        <v>31.3</v>
      </c>
      <c r="E108" s="36">
        <v>47</v>
      </c>
      <c r="F108" s="36">
        <v>60.9</v>
      </c>
      <c r="G108" s="36">
        <v>63.5</v>
      </c>
      <c r="H108" s="36">
        <v>69.4</v>
      </c>
      <c r="I108" s="36">
        <v>68.9</v>
      </c>
      <c r="J108" s="36">
        <v>63.1</v>
      </c>
      <c r="K108" s="36">
        <v>49.1</v>
      </c>
      <c r="L108" s="36">
        <v>37.2</v>
      </c>
      <c r="M108" s="36">
        <v>25.4</v>
      </c>
      <c r="N108" s="17"/>
      <c r="O108" s="17">
        <f t="shared" si="67"/>
        <v>47.30833333333334</v>
      </c>
      <c r="P108" s="18"/>
      <c r="Q108" s="17">
        <f t="shared" si="68"/>
        <v>69.4</v>
      </c>
      <c r="R108" s="17">
        <f t="shared" si="69"/>
        <v>20.3</v>
      </c>
      <c r="S108" s="3">
        <f t="shared" si="70"/>
        <v>12</v>
      </c>
      <c r="U108" s="19">
        <f t="shared" si="71"/>
        <v>46.4</v>
      </c>
      <c r="V108" s="17">
        <f t="shared" si="80"/>
        <v>43.11333333333333</v>
      </c>
      <c r="W108" s="19">
        <f t="shared" si="72"/>
        <v>67.26666666666667</v>
      </c>
      <c r="X108" s="17">
        <f t="shared" si="81"/>
        <v>66.54</v>
      </c>
      <c r="Y108" s="19">
        <f t="shared" si="73"/>
        <v>49.800000000000004</v>
      </c>
      <c r="Z108" s="17">
        <f t="shared" si="82"/>
        <v>46.766666666666666</v>
      </c>
      <c r="AA108" s="19">
        <f t="shared" si="74"/>
        <v>21.366666666666664</v>
      </c>
      <c r="AB108" s="17">
        <f t="shared" si="83"/>
        <v>19.87333333333333</v>
      </c>
      <c r="AC108" s="17">
        <f t="shared" si="84"/>
        <v>43.93833333333333</v>
      </c>
      <c r="AD108" s="17">
        <f t="shared" si="75"/>
        <v>62.13333333333335</v>
      </c>
      <c r="AE108" s="17">
        <f t="shared" si="85"/>
        <v>59.620000000000005</v>
      </c>
      <c r="AF108" s="17">
        <f t="shared" si="76"/>
        <v>30.36666666666667</v>
      </c>
      <c r="AG108" s="17">
        <f t="shared" si="86"/>
        <v>28.690000000000005</v>
      </c>
      <c r="AH108" s="17">
        <f t="shared" si="54"/>
        <v>45.699999999999996</v>
      </c>
      <c r="AI108" s="17">
        <f t="shared" si="87"/>
        <v>44.468333333333334</v>
      </c>
      <c r="AK108" s="17">
        <f t="shared" si="77"/>
        <v>42.43333333333333</v>
      </c>
      <c r="AL108" s="17">
        <f t="shared" si="78"/>
        <v>52.18333333333333</v>
      </c>
      <c r="AM108" s="17">
        <f t="shared" si="79"/>
        <v>46.13333333333333</v>
      </c>
      <c r="AN108" s="7"/>
      <c r="AO108" s="7"/>
      <c r="AP108" s="38">
        <f t="shared" si="58"/>
        <v>66.22500000000001</v>
      </c>
    </row>
    <row r="109" spans="1:42" ht="15">
      <c r="A109">
        <v>1999</v>
      </c>
      <c r="B109" s="36">
        <v>12</v>
      </c>
      <c r="C109" s="36">
        <v>26.7</v>
      </c>
      <c r="D109" s="36">
        <v>31.8</v>
      </c>
      <c r="E109" s="36">
        <v>46.6</v>
      </c>
      <c r="F109" s="36">
        <v>58</v>
      </c>
      <c r="G109" s="36">
        <v>65.4</v>
      </c>
      <c r="H109" s="36">
        <v>72.4</v>
      </c>
      <c r="I109" s="36">
        <v>65.9</v>
      </c>
      <c r="J109" s="36">
        <v>57.9</v>
      </c>
      <c r="K109" s="36">
        <v>45.7</v>
      </c>
      <c r="L109" s="36">
        <v>39.6</v>
      </c>
      <c r="M109" s="36">
        <v>22.7</v>
      </c>
      <c r="N109" s="17"/>
      <c r="O109" s="17">
        <f t="shared" si="67"/>
        <v>45.39166666666666</v>
      </c>
      <c r="P109" s="18"/>
      <c r="Q109" s="17">
        <f t="shared" si="68"/>
        <v>72.4</v>
      </c>
      <c r="R109" s="17">
        <f t="shared" si="69"/>
        <v>12</v>
      </c>
      <c r="S109" s="3">
        <f t="shared" si="70"/>
        <v>12</v>
      </c>
      <c r="U109" s="19">
        <f t="shared" si="71"/>
        <v>45.46666666666667</v>
      </c>
      <c r="V109" s="17">
        <f t="shared" si="80"/>
        <v>44.339999999999996</v>
      </c>
      <c r="W109" s="19">
        <f t="shared" si="72"/>
        <v>67.9</v>
      </c>
      <c r="X109" s="17">
        <f t="shared" si="81"/>
        <v>66.99333333333334</v>
      </c>
      <c r="Y109" s="19">
        <f t="shared" si="73"/>
        <v>47.73333333333333</v>
      </c>
      <c r="Z109" s="17">
        <f t="shared" si="82"/>
        <v>47.78666666666667</v>
      </c>
      <c r="AA109" s="19">
        <f t="shared" si="74"/>
        <v>21.03333333333333</v>
      </c>
      <c r="AB109" s="17">
        <f t="shared" si="83"/>
        <v>21.74</v>
      </c>
      <c r="AC109" s="17">
        <f t="shared" si="84"/>
        <v>44.90833333333334</v>
      </c>
      <c r="AD109" s="17">
        <f t="shared" si="75"/>
        <v>61.03333333333333</v>
      </c>
      <c r="AE109" s="17">
        <f t="shared" si="85"/>
        <v>60.24666666666667</v>
      </c>
      <c r="AF109" s="17">
        <f t="shared" si="76"/>
        <v>31.133333333333336</v>
      </c>
      <c r="AG109" s="17">
        <f t="shared" si="86"/>
        <v>30.04666666666667</v>
      </c>
      <c r="AH109" s="17">
        <f t="shared" si="54"/>
        <v>45.241666666666674</v>
      </c>
      <c r="AI109" s="17">
        <f t="shared" si="87"/>
        <v>45.391666666666666</v>
      </c>
      <c r="AK109" s="17">
        <f t="shared" si="77"/>
        <v>40.083333333333336</v>
      </c>
      <c r="AL109" s="17">
        <f t="shared" si="78"/>
        <v>50.70000000000001</v>
      </c>
      <c r="AM109" s="17">
        <f t="shared" si="79"/>
        <v>45.483333333333334</v>
      </c>
      <c r="AN109" s="7"/>
      <c r="AO109" s="7"/>
      <c r="AP109" s="38">
        <f t="shared" si="58"/>
        <v>65.4</v>
      </c>
    </row>
    <row r="110" spans="1:42" ht="15">
      <c r="A110">
        <v>2000</v>
      </c>
      <c r="B110" s="36">
        <v>15.1</v>
      </c>
      <c r="C110" s="36">
        <v>25.3</v>
      </c>
      <c r="D110" s="36">
        <v>38.4</v>
      </c>
      <c r="E110" s="36">
        <v>42.9</v>
      </c>
      <c r="F110" s="36">
        <v>57.1</v>
      </c>
      <c r="G110" s="36">
        <v>62.8</v>
      </c>
      <c r="H110" s="36">
        <v>67.6</v>
      </c>
      <c r="I110" s="36">
        <v>67.6</v>
      </c>
      <c r="J110" s="36">
        <v>58.1</v>
      </c>
      <c r="K110" s="36">
        <v>50.5</v>
      </c>
      <c r="L110" s="36">
        <v>32.4</v>
      </c>
      <c r="M110" s="36">
        <v>8.6</v>
      </c>
      <c r="N110" s="17"/>
      <c r="O110" s="17">
        <f t="shared" si="67"/>
        <v>43.86666666666667</v>
      </c>
      <c r="P110" s="18"/>
      <c r="Q110" s="17">
        <f t="shared" si="68"/>
        <v>67.6</v>
      </c>
      <c r="R110" s="17">
        <f t="shared" si="69"/>
        <v>8.6</v>
      </c>
      <c r="S110" s="3">
        <f t="shared" si="70"/>
        <v>12</v>
      </c>
      <c r="U110" s="19">
        <f t="shared" si="71"/>
        <v>46.13333333333333</v>
      </c>
      <c r="V110" s="17">
        <f t="shared" si="80"/>
        <v>44.28666666666667</v>
      </c>
      <c r="W110" s="19">
        <f t="shared" si="72"/>
        <v>65.99999999999999</v>
      </c>
      <c r="X110" s="17">
        <f t="shared" si="81"/>
        <v>67.60666666666668</v>
      </c>
      <c r="Y110" s="19">
        <f t="shared" si="73"/>
        <v>47</v>
      </c>
      <c r="Z110" s="17">
        <f t="shared" si="82"/>
        <v>47.68666666666667</v>
      </c>
      <c r="AA110" s="19">
        <f t="shared" si="74"/>
        <v>14.200000000000001</v>
      </c>
      <c r="AB110" s="17">
        <f t="shared" si="83"/>
        <v>19.973333333333333</v>
      </c>
      <c r="AC110" s="17">
        <f t="shared" si="84"/>
        <v>45.29666666666667</v>
      </c>
      <c r="AD110" s="17">
        <f t="shared" si="75"/>
        <v>59.35</v>
      </c>
      <c r="AE110" s="17">
        <f t="shared" si="85"/>
        <v>60.73666666666668</v>
      </c>
      <c r="AF110" s="17">
        <f t="shared" si="76"/>
        <v>25.583333333333332</v>
      </c>
      <c r="AG110" s="17">
        <f t="shared" si="86"/>
        <v>28.966666666666676</v>
      </c>
      <c r="AH110" s="17">
        <f t="shared" si="54"/>
        <v>43.225</v>
      </c>
      <c r="AI110" s="17">
        <f t="shared" si="87"/>
        <v>44.595</v>
      </c>
      <c r="AK110" s="17">
        <f t="shared" si="77"/>
        <v>40.26666666666666</v>
      </c>
      <c r="AL110" s="17">
        <f t="shared" si="78"/>
        <v>47.46666666666667</v>
      </c>
      <c r="AM110" s="17">
        <f t="shared" si="79"/>
        <v>42.91666666666667</v>
      </c>
      <c r="AN110" s="7"/>
      <c r="AO110" s="7"/>
      <c r="AP110" s="38">
        <f t="shared" si="58"/>
        <v>64.02499999999999</v>
      </c>
    </row>
    <row r="111" spans="1:42" ht="15">
      <c r="A111">
        <v>2001</v>
      </c>
      <c r="B111" s="36">
        <v>19.1</v>
      </c>
      <c r="C111" s="36">
        <v>14.9</v>
      </c>
      <c r="D111" s="36">
        <v>28</v>
      </c>
      <c r="E111" s="36">
        <v>46.8</v>
      </c>
      <c r="F111" s="36">
        <v>57</v>
      </c>
      <c r="G111" s="36">
        <v>64.4</v>
      </c>
      <c r="H111" s="36">
        <v>70</v>
      </c>
      <c r="I111" s="36">
        <v>69.7</v>
      </c>
      <c r="J111" s="36">
        <v>57.3</v>
      </c>
      <c r="K111" s="36">
        <v>46.1</v>
      </c>
      <c r="L111" s="36">
        <v>43.2</v>
      </c>
      <c r="M111" s="36">
        <v>27.5</v>
      </c>
      <c r="N111" s="17"/>
      <c r="O111" s="17">
        <f t="shared" si="67"/>
        <v>45.33333333333334</v>
      </c>
      <c r="P111" s="18"/>
      <c r="Q111" s="17">
        <f t="shared" si="68"/>
        <v>70</v>
      </c>
      <c r="R111" s="17">
        <f t="shared" si="69"/>
        <v>14.9</v>
      </c>
      <c r="S111" s="3">
        <f t="shared" si="70"/>
        <v>12</v>
      </c>
      <c r="U111" s="19">
        <f t="shared" si="71"/>
        <v>43.93333333333334</v>
      </c>
      <c r="V111" s="17">
        <f t="shared" si="80"/>
        <v>43.373333333333335</v>
      </c>
      <c r="W111" s="19">
        <f t="shared" si="72"/>
        <v>68.03333333333335</v>
      </c>
      <c r="X111" s="17">
        <f t="shared" si="81"/>
        <v>67.59333333333333</v>
      </c>
      <c r="Y111" s="19">
        <f t="shared" si="73"/>
        <v>48.866666666666674</v>
      </c>
      <c r="Z111" s="17">
        <f t="shared" si="82"/>
        <v>47</v>
      </c>
      <c r="AA111" s="19">
        <f t="shared" si="74"/>
        <v>26.066666666666666</v>
      </c>
      <c r="AB111" s="17">
        <f t="shared" si="83"/>
        <v>19.453333333333333</v>
      </c>
      <c r="AC111" s="17">
        <f t="shared" si="84"/>
        <v>44.475</v>
      </c>
      <c r="AD111" s="17">
        <f t="shared" si="75"/>
        <v>60.86666666666667</v>
      </c>
      <c r="AE111" s="17">
        <f t="shared" si="85"/>
        <v>60.223333333333336</v>
      </c>
      <c r="AF111" s="17">
        <f t="shared" si="76"/>
        <v>32.050000000000004</v>
      </c>
      <c r="AG111" s="17">
        <f t="shared" si="86"/>
        <v>28.54666666666667</v>
      </c>
      <c r="AH111" s="17">
        <f t="shared" si="54"/>
        <v>46.175000000000004</v>
      </c>
      <c r="AI111" s="17">
        <f t="shared" si="87"/>
        <v>44.14666666666667</v>
      </c>
      <c r="AK111" s="17">
        <f t="shared" si="77"/>
        <v>38.36666666666667</v>
      </c>
      <c r="AL111" s="17">
        <f t="shared" si="78"/>
        <v>52.300000000000004</v>
      </c>
      <c r="AM111" s="17">
        <f t="shared" si="79"/>
        <v>45.78333333333333</v>
      </c>
      <c r="AN111" s="7"/>
      <c r="AO111" s="7"/>
      <c r="AP111" s="38">
        <f t="shared" si="58"/>
        <v>65.35000000000001</v>
      </c>
    </row>
    <row r="112" spans="1:42" ht="15">
      <c r="A112">
        <v>2002</v>
      </c>
      <c r="B112" s="36">
        <v>24</v>
      </c>
      <c r="C112" s="36">
        <v>26.7</v>
      </c>
      <c r="D112" s="36">
        <v>24.8</v>
      </c>
      <c r="E112" s="36">
        <v>42.9</v>
      </c>
      <c r="F112" s="36">
        <v>50.8</v>
      </c>
      <c r="G112" s="36">
        <v>66.4</v>
      </c>
      <c r="H112" s="36">
        <v>72.7</v>
      </c>
      <c r="I112" s="36">
        <v>67.4</v>
      </c>
      <c r="J112" s="36">
        <v>61.6</v>
      </c>
      <c r="K112" s="36">
        <v>42.1</v>
      </c>
      <c r="L112" s="36">
        <v>31.4</v>
      </c>
      <c r="M112" s="36">
        <v>24.2</v>
      </c>
      <c r="N112" s="17"/>
      <c r="O112" s="17">
        <f aca="true" t="shared" si="88" ref="O112:O120">IF(S112&gt;11,AVERAGE(B112:M112),"")</f>
        <v>44.58333333333334</v>
      </c>
      <c r="P112" s="18"/>
      <c r="Q112" s="17">
        <f aca="true" t="shared" si="89" ref="Q112:Q120">MAX(B112:M112)</f>
        <v>72.7</v>
      </c>
      <c r="R112" s="17">
        <f aca="true" t="shared" si="90" ref="R112:R120">MIN(B112:M112)</f>
        <v>24</v>
      </c>
      <c r="S112" s="3">
        <f aca="true" t="shared" si="91" ref="S112:S120">COUNT(B112:M112)</f>
        <v>12</v>
      </c>
      <c r="U112" s="19">
        <f aca="true" t="shared" si="92" ref="U112:U120">IF(COUNT(D112:F112)&gt;2,AVERAGE(D112:F112),"")</f>
        <v>39.5</v>
      </c>
      <c r="V112" s="17">
        <f>IF(COUNT(U110:U114)&gt;4,AVERAGE(U110:U114),"")</f>
        <v>43.03333333333334</v>
      </c>
      <c r="W112" s="19">
        <f aca="true" t="shared" si="93" ref="W112:W120">IF(COUNT(G112:I112)&gt;2,AVERAGE(G112:I112),"")</f>
        <v>68.83333333333334</v>
      </c>
      <c r="X112" s="17">
        <f>IF(COUNT(W110:W114)&gt;4,AVERAGE(W110:W114),"")</f>
        <v>66.75333333333333</v>
      </c>
      <c r="Y112" s="19">
        <f aca="true" t="shared" si="94" ref="Y112:Y120">IF(COUNT(J112:L112)&gt;2,AVERAGE(J112:L112),"")</f>
        <v>45.03333333333333</v>
      </c>
      <c r="Z112" s="17">
        <f>IF(COUNT(Y110:Y114)&gt;4,AVERAGE(Y110:Y114),"")</f>
        <v>47.32000000000001</v>
      </c>
      <c r="AA112" s="19">
        <f aca="true" t="shared" si="95" ref="AA112:AA120">IF(COUNT(M112,B113:C113)&gt;2,AVERAGE(M112,B113:C113),"")</f>
        <v>17.2</v>
      </c>
      <c r="AB112" s="17">
        <f>IF(COUNT(AA110:AA114)&gt;4,AVERAGE(AA110:AA114),"")</f>
        <v>19.206666666666667</v>
      </c>
      <c r="AC112" s="17">
        <f>IF(COUNT(O110:O114)&gt;4,AVERAGE(O110:O114),"")</f>
        <v>44.101666666666674</v>
      </c>
      <c r="AD112" s="17">
        <f aca="true" t="shared" si="96" ref="AD112:AD120">IF(COUNT(E112:J112)&gt;5,AVERAGE(E112:J112),"")</f>
        <v>60.30000000000001</v>
      </c>
      <c r="AE112" s="17">
        <f>IF(COUNT(AD110:AD114)&gt;4,AVERAGE(AD110:AD114),"")</f>
        <v>59.74666666666667</v>
      </c>
      <c r="AF112" s="17">
        <f aca="true" t="shared" si="97" ref="AF112:AF120">IF(COUNT(K112:M112,B113:D113)&gt;5,AVERAGE(K112:M112,B113:D113),"")</f>
        <v>25.700000000000003</v>
      </c>
      <c r="AG112" s="17">
        <f>IF(COUNT(AF110:AF114)&gt;4,AVERAGE(AF110:AF114),"")</f>
        <v>28.043333333333333</v>
      </c>
      <c r="AH112" s="17">
        <f t="shared" si="54"/>
        <v>42.63333333333333</v>
      </c>
      <c r="AI112" s="17">
        <f>IF(COUNT(AH110:AH114)&gt;4,AVERAGE(AH110:AH114),"")</f>
        <v>44.160000000000004</v>
      </c>
      <c r="AK112" s="17">
        <f aca="true" t="shared" si="98" ref="AK112:AK120">IF(COUNT(B112:G112)&gt;5,AVERAGE(B112:G112),"")</f>
        <v>39.266666666666666</v>
      </c>
      <c r="AL112" s="17">
        <f aca="true" t="shared" si="99" ref="AL112:AL120">IF(COUNT(H112:M112)&gt;5,AVERAGE(H112:M112),"")</f>
        <v>49.9</v>
      </c>
      <c r="AM112" s="17">
        <f aca="true" t="shared" si="100" ref="AM112:AM120">IF(COUNT(AL112,AK113)=2,AVERAGE(AL112,AK113),"")</f>
        <v>42.949999999999996</v>
      </c>
      <c r="AN112" s="7"/>
      <c r="AO112" s="7"/>
      <c r="AP112" s="38">
        <f aca="true" t="shared" si="101" ref="AP112:AP120">IF(COUNT(G112:J112)&gt;3,AVERAGE(G112:J112),"")</f>
        <v>67.025</v>
      </c>
    </row>
    <row r="113" spans="1:42" ht="15">
      <c r="A113">
        <v>2003</v>
      </c>
      <c r="B113" s="36">
        <v>13.7</v>
      </c>
      <c r="C113" s="36">
        <v>13.7</v>
      </c>
      <c r="D113" s="36">
        <v>29.1</v>
      </c>
      <c r="E113" s="36">
        <v>42.6</v>
      </c>
      <c r="F113" s="36">
        <v>53.8</v>
      </c>
      <c r="G113" s="36">
        <v>63.1</v>
      </c>
      <c r="H113" s="36">
        <v>68.4</v>
      </c>
      <c r="I113" s="36">
        <v>70.1</v>
      </c>
      <c r="J113" s="36">
        <v>59.4</v>
      </c>
      <c r="K113" s="36">
        <v>46.8</v>
      </c>
      <c r="L113" s="36">
        <v>32.9</v>
      </c>
      <c r="M113" s="36">
        <v>24.8</v>
      </c>
      <c r="N113" s="17"/>
      <c r="O113" s="17">
        <f t="shared" si="88"/>
        <v>43.199999999999996</v>
      </c>
      <c r="P113" s="18"/>
      <c r="Q113" s="17">
        <f t="shared" si="89"/>
        <v>70.1</v>
      </c>
      <c r="R113" s="17">
        <f t="shared" si="90"/>
        <v>13.7</v>
      </c>
      <c r="S113" s="3">
        <f t="shared" si="91"/>
        <v>12</v>
      </c>
      <c r="U113" s="19">
        <f t="shared" si="92"/>
        <v>41.833333333333336</v>
      </c>
      <c r="V113" s="17">
        <f>IF(COUNT(U111:U115)&gt;4,AVERAGE(U111:U115),"")</f>
        <v>42.32666666666667</v>
      </c>
      <c r="W113" s="19">
        <f t="shared" si="93"/>
        <v>67.2</v>
      </c>
      <c r="X113" s="17">
        <f>IF(COUNT(W111:W115)&gt;4,AVERAGE(W111:W115),"")</f>
        <v>67.44</v>
      </c>
      <c r="Y113" s="19">
        <f t="shared" si="94"/>
        <v>46.36666666666667</v>
      </c>
      <c r="Z113" s="17">
        <f>IF(COUNT(Y111:Y115)&gt;4,AVERAGE(Y111:Y115),"")</f>
        <v>47.74666666666667</v>
      </c>
      <c r="AA113" s="19">
        <f t="shared" si="95"/>
        <v>18.766666666666666</v>
      </c>
      <c r="AB113" s="17">
        <f>IF(COUNT(AA111:AA115)&gt;4,AVERAGE(AA111:AA115),"")</f>
        <v>20.66</v>
      </c>
      <c r="AC113" s="17">
        <f>IF(COUNT(O111:O115)&gt;4,AVERAGE(O111:O115),"")</f>
        <v>44.34166666666667</v>
      </c>
      <c r="AD113" s="17">
        <f t="shared" si="96"/>
        <v>59.56666666666666</v>
      </c>
      <c r="AE113" s="17">
        <f>IF(COUNT(AD111:AD115)&gt;4,AVERAGE(AD111:AD115),"")</f>
        <v>60.276666666666664</v>
      </c>
      <c r="AF113" s="17">
        <f t="shared" si="97"/>
        <v>28.266666666666666</v>
      </c>
      <c r="AG113" s="17">
        <f>IF(COUNT(AF111:AF115)&gt;4,AVERAGE(AF111:AF115),"")</f>
        <v>28.930000000000007</v>
      </c>
      <c r="AH113" s="17">
        <f t="shared" si="54"/>
        <v>43.458333333333336</v>
      </c>
      <c r="AI113" s="17">
        <f>IF(COUNT(AH111:AH115)&gt;4,AVERAGE(AH111:AH115),"")</f>
        <v>44.64666666666667</v>
      </c>
      <c r="AK113" s="17">
        <f t="shared" si="98"/>
        <v>35.99999999999999</v>
      </c>
      <c r="AL113" s="17">
        <f t="shared" si="99"/>
        <v>50.4</v>
      </c>
      <c r="AM113" s="17">
        <f t="shared" si="100"/>
        <v>43.93333333333333</v>
      </c>
      <c r="AN113" s="7"/>
      <c r="AO113" s="7"/>
      <c r="AP113" s="38">
        <f t="shared" si="101"/>
        <v>65.25</v>
      </c>
    </row>
    <row r="114" spans="1:42" ht="15">
      <c r="A114">
        <v>2004</v>
      </c>
      <c r="B114" s="36">
        <v>10.7</v>
      </c>
      <c r="C114" s="36">
        <v>20.8</v>
      </c>
      <c r="D114" s="36">
        <v>33.6</v>
      </c>
      <c r="E114" s="36">
        <v>44.6</v>
      </c>
      <c r="F114" s="36">
        <v>53.1</v>
      </c>
      <c r="G114" s="36">
        <v>62</v>
      </c>
      <c r="H114" s="36">
        <v>66.9</v>
      </c>
      <c r="I114" s="36">
        <v>62.2</v>
      </c>
      <c r="J114" s="36">
        <v>63.1</v>
      </c>
      <c r="K114" s="36">
        <v>48.2</v>
      </c>
      <c r="L114" s="36">
        <v>36.7</v>
      </c>
      <c r="M114" s="36">
        <v>20.4</v>
      </c>
      <c r="N114" s="17"/>
      <c r="O114" s="17">
        <f t="shared" si="88"/>
        <v>43.525</v>
      </c>
      <c r="P114" s="18"/>
      <c r="Q114" s="17">
        <f t="shared" si="89"/>
        <v>66.9</v>
      </c>
      <c r="R114" s="17">
        <f t="shared" si="90"/>
        <v>10.7</v>
      </c>
      <c r="S114" s="3">
        <f t="shared" si="91"/>
        <v>12</v>
      </c>
      <c r="U114" s="19">
        <f t="shared" si="92"/>
        <v>43.76666666666667</v>
      </c>
      <c r="V114" s="17">
        <f>IF(COUNT(U112:U116)&gt;4,AVERAGE(U112:U116),"")</f>
        <v>42.68</v>
      </c>
      <c r="W114" s="19">
        <f t="shared" si="93"/>
        <v>63.70000000000001</v>
      </c>
      <c r="X114" s="17">
        <f>IF(COUNT(W112:W116)&gt;4,AVERAGE(W112:W116),"")</f>
        <v>67.56000000000002</v>
      </c>
      <c r="Y114" s="19">
        <f t="shared" si="94"/>
        <v>49.333333333333336</v>
      </c>
      <c r="Z114" s="17">
        <f>IF(COUNT(Y112:Y116)&gt;4,AVERAGE(Y112:Y116),"")</f>
        <v>47.019999999999996</v>
      </c>
      <c r="AA114" s="19">
        <f t="shared" si="95"/>
        <v>19.799999999999997</v>
      </c>
      <c r="AB114" s="17">
        <f>IF(COUNT(AA112:AA116)&gt;4,AVERAGE(AA112:AA116),"")</f>
        <v>19.393333333333334</v>
      </c>
      <c r="AC114" s="17">
        <f>IF(COUNT(O112:O116)&gt;4,AVERAGE(O112:O116),"")</f>
        <v>44.475</v>
      </c>
      <c r="AD114" s="17">
        <f t="shared" si="96"/>
        <v>58.650000000000006</v>
      </c>
      <c r="AE114" s="17">
        <f>IF(COUNT(AD112:AD116)&gt;4,AVERAGE(AD112:AD116),"")</f>
        <v>60.36333333333333</v>
      </c>
      <c r="AF114" s="17">
        <f t="shared" si="97"/>
        <v>28.61666666666667</v>
      </c>
      <c r="AG114" s="17">
        <f>IF(COUNT(AF112:AF116)&gt;4,AVERAGE(AF112:AF116),"")</f>
        <v>28.290000000000003</v>
      </c>
      <c r="AH114" s="17">
        <f t="shared" si="54"/>
        <v>45.30833333333333</v>
      </c>
      <c r="AI114" s="17">
        <f>IF(COUNT(AH112:AH116)&gt;4,AVERAGE(AH112:AH116),"")</f>
        <v>44.42666666666666</v>
      </c>
      <c r="AK114" s="17">
        <f t="shared" si="98"/>
        <v>37.46666666666666</v>
      </c>
      <c r="AL114" s="17">
        <f t="shared" si="99"/>
        <v>49.583333333333336</v>
      </c>
      <c r="AM114" s="17">
        <f t="shared" si="100"/>
        <v>44.475</v>
      </c>
      <c r="AN114" s="7"/>
      <c r="AO114" s="7"/>
      <c r="AP114" s="38">
        <f t="shared" si="101"/>
        <v>63.550000000000004</v>
      </c>
    </row>
    <row r="115" spans="1:42" ht="15">
      <c r="A115">
        <v>2005</v>
      </c>
      <c r="B115" s="36">
        <v>14.2</v>
      </c>
      <c r="C115" s="36">
        <v>24.8</v>
      </c>
      <c r="D115" s="36">
        <v>27.4</v>
      </c>
      <c r="E115" s="36">
        <v>47.7</v>
      </c>
      <c r="F115" s="36">
        <v>52.7</v>
      </c>
      <c r="G115" s="36">
        <v>69.4</v>
      </c>
      <c r="H115" s="36">
        <v>70.7</v>
      </c>
      <c r="I115" s="36">
        <v>68.2</v>
      </c>
      <c r="J115" s="36">
        <v>63.3</v>
      </c>
      <c r="K115" s="36">
        <v>49.6</v>
      </c>
      <c r="L115" s="36">
        <v>34.5</v>
      </c>
      <c r="M115" s="36">
        <v>18.3</v>
      </c>
      <c r="N115" s="17"/>
      <c r="O115" s="17">
        <f t="shared" si="88"/>
        <v>45.06666666666666</v>
      </c>
      <c r="P115" s="18"/>
      <c r="Q115" s="17">
        <f t="shared" si="89"/>
        <v>70.7</v>
      </c>
      <c r="R115" s="17">
        <f t="shared" si="90"/>
        <v>14.2</v>
      </c>
      <c r="S115" s="3">
        <f t="shared" si="91"/>
        <v>12</v>
      </c>
      <c r="U115" s="19">
        <f t="shared" si="92"/>
        <v>42.6</v>
      </c>
      <c r="V115" s="17">
        <f>IF(COUNT(U113:U117)&gt;4,AVERAGE(U113:U117),"")</f>
        <v>43.88</v>
      </c>
      <c r="W115" s="19">
        <f t="shared" si="93"/>
        <v>69.43333333333334</v>
      </c>
      <c r="X115" s="17">
        <f>IF(COUNT(W113:W117)&gt;4,AVERAGE(W113:W117),"")</f>
        <v>67.44666666666667</v>
      </c>
      <c r="Y115" s="19">
        <f t="shared" si="94"/>
        <v>49.13333333333333</v>
      </c>
      <c r="Z115" s="17">
        <f>IF(COUNT(Y113:Y117)&gt;4,AVERAGE(Y113:Y117),"")</f>
        <v>47.78</v>
      </c>
      <c r="AA115" s="19">
        <f t="shared" si="95"/>
        <v>21.46666666666667</v>
      </c>
      <c r="AB115" s="17">
        <f>IF(COUNT(AA113:AA117)&gt;4,AVERAGE(AA113:AA117),"")</f>
        <v>18.953333333333333</v>
      </c>
      <c r="AC115" s="17">
        <f>IF(COUNT(O113:O117)&gt;4,AVERAGE(O113:O117),"")</f>
        <v>44.50666666666667</v>
      </c>
      <c r="AD115" s="17">
        <f t="shared" si="96"/>
        <v>62</v>
      </c>
      <c r="AE115" s="17">
        <f>IF(COUNT(AD113:AD117)&gt;4,AVERAGE(AD113:AD117),"")</f>
        <v>60.56333333333333</v>
      </c>
      <c r="AF115" s="17">
        <f t="shared" si="97"/>
        <v>30.016666666666666</v>
      </c>
      <c r="AG115" s="17">
        <f>IF(COUNT(AF113:AF117)&gt;4,AVERAGE(AF113:AF117),"")</f>
        <v>28.343333333333334</v>
      </c>
      <c r="AH115" s="17">
        <f t="shared" si="54"/>
        <v>45.65833333333334</v>
      </c>
      <c r="AI115" s="17">
        <f>IF(COUNT(AH113:AH117)&gt;4,AVERAGE(AH113:AH117),"")</f>
        <v>44.42166666666667</v>
      </c>
      <c r="AK115" s="17">
        <f t="shared" si="98"/>
        <v>39.36666666666667</v>
      </c>
      <c r="AL115" s="17">
        <f t="shared" si="99"/>
        <v>50.76666666666666</v>
      </c>
      <c r="AM115" s="17">
        <f t="shared" si="100"/>
        <v>46.074999999999996</v>
      </c>
      <c r="AN115" s="7"/>
      <c r="AO115" s="7"/>
      <c r="AP115" s="38">
        <f t="shared" si="101"/>
        <v>67.9</v>
      </c>
    </row>
    <row r="116" spans="1:42" ht="15">
      <c r="A116">
        <v>2006</v>
      </c>
      <c r="B116" s="36">
        <v>27.7</v>
      </c>
      <c r="C116" s="36">
        <v>18.4</v>
      </c>
      <c r="D116" s="36">
        <v>31.6</v>
      </c>
      <c r="E116" s="36">
        <v>49</v>
      </c>
      <c r="F116" s="36">
        <v>56.5</v>
      </c>
      <c r="G116" s="36">
        <v>65.1</v>
      </c>
      <c r="H116" s="36">
        <v>72.8</v>
      </c>
      <c r="I116" s="36">
        <v>68</v>
      </c>
      <c r="J116" s="36">
        <v>56.4</v>
      </c>
      <c r="K116" s="36">
        <v>42.9</v>
      </c>
      <c r="L116" s="36">
        <v>36.4</v>
      </c>
      <c r="M116" s="36">
        <v>27.2</v>
      </c>
      <c r="N116" s="17"/>
      <c r="O116" s="17">
        <f t="shared" si="88"/>
        <v>46</v>
      </c>
      <c r="P116" s="18"/>
      <c r="Q116" s="17">
        <f t="shared" si="89"/>
        <v>72.8</v>
      </c>
      <c r="R116" s="17">
        <f t="shared" si="90"/>
        <v>18.4</v>
      </c>
      <c r="S116" s="3">
        <f t="shared" si="91"/>
        <v>12</v>
      </c>
      <c r="U116" s="19">
        <f t="shared" si="92"/>
        <v>45.699999999999996</v>
      </c>
      <c r="V116" s="17">
        <f>IF(COUNT(U114:U118)&gt;4,AVERAGE(U114:U118),"")</f>
        <v>43.54</v>
      </c>
      <c r="W116" s="19">
        <f t="shared" si="93"/>
        <v>68.63333333333333</v>
      </c>
      <c r="X116" s="17">
        <f>IF(COUNT(W114:W118)&gt;4,AVERAGE(W114:W118),"")</f>
        <v>67.34</v>
      </c>
      <c r="Y116" s="19">
        <f t="shared" si="94"/>
        <v>45.23333333333333</v>
      </c>
      <c r="Z116" s="17">
        <f>IF(COUNT(Y114:Y118)&gt;4,AVERAGE(Y114:Y118),"")</f>
        <v>47.873333333333335</v>
      </c>
      <c r="AA116" s="19">
        <f t="shared" si="95"/>
        <v>19.733333333333334</v>
      </c>
      <c r="AB116" s="17">
        <f>IF(COUNT(AA114:AA118)&gt;4,AVERAGE(AA114:AA118),"")</f>
        <v>17.813333333333333</v>
      </c>
      <c r="AC116" s="17">
        <f>IF(COUNT(O114:O118)&gt;4,AVERAGE(O114:O118),"")</f>
        <v>44.225</v>
      </c>
      <c r="AD116" s="17">
        <f t="shared" si="96"/>
        <v>61.29999999999999</v>
      </c>
      <c r="AE116" s="17">
        <f>IF(COUNT(AD114:AD118)&gt;4,AVERAGE(AD114:AD118),"")</f>
        <v>60.5</v>
      </c>
      <c r="AF116" s="17">
        <f t="shared" si="97"/>
        <v>28.849999999999998</v>
      </c>
      <c r="AG116" s="17">
        <f>IF(COUNT(AF114:AF118)&gt;4,AVERAGE(AF114:AF118),"")</f>
        <v>27.666666666666668</v>
      </c>
      <c r="AH116" s="17">
        <f t="shared" si="54"/>
        <v>45.074999999999996</v>
      </c>
      <c r="AI116" s="17">
        <f>IF(COUNT(AH114:AH118)&gt;4,AVERAGE(AH114:AH118),"")</f>
        <v>44.08</v>
      </c>
      <c r="AK116" s="17">
        <f t="shared" si="98"/>
        <v>41.38333333333333</v>
      </c>
      <c r="AL116" s="17">
        <f t="shared" si="99"/>
        <v>50.61666666666667</v>
      </c>
      <c r="AM116" s="17">
        <f t="shared" si="100"/>
        <v>44.925</v>
      </c>
      <c r="AN116" s="7"/>
      <c r="AO116" s="7"/>
      <c r="AP116" s="38">
        <f t="shared" si="101"/>
        <v>65.57499999999999</v>
      </c>
    </row>
    <row r="117" spans="1:42" ht="15">
      <c r="A117">
        <v>2007</v>
      </c>
      <c r="B117" s="36">
        <v>20.3</v>
      </c>
      <c r="C117" s="36">
        <v>11.7</v>
      </c>
      <c r="D117" s="36">
        <v>34.6</v>
      </c>
      <c r="E117" s="36">
        <v>42.8</v>
      </c>
      <c r="F117" s="36">
        <v>59.1</v>
      </c>
      <c r="G117" s="36">
        <v>66.9</v>
      </c>
      <c r="H117" s="36">
        <v>69.5</v>
      </c>
      <c r="I117" s="36">
        <v>68.4</v>
      </c>
      <c r="J117" s="36">
        <v>61.1</v>
      </c>
      <c r="K117" s="36">
        <v>52.6</v>
      </c>
      <c r="L117" s="36">
        <v>32.8</v>
      </c>
      <c r="M117" s="36">
        <v>17.1</v>
      </c>
      <c r="N117" s="17"/>
      <c r="O117" s="17">
        <f t="shared" si="88"/>
        <v>44.74166666666667</v>
      </c>
      <c r="P117" s="18"/>
      <c r="Q117" s="17">
        <f t="shared" si="89"/>
        <v>69.5</v>
      </c>
      <c r="R117" s="17">
        <f t="shared" si="90"/>
        <v>11.7</v>
      </c>
      <c r="S117" s="3">
        <f t="shared" si="91"/>
        <v>12</v>
      </c>
      <c r="U117" s="19">
        <f t="shared" si="92"/>
        <v>45.5</v>
      </c>
      <c r="V117" s="17">
        <f>IF(COUNT(U115:U119)&gt;4,AVERAGE(U115:U119),"")</f>
        <v>43.33333333333333</v>
      </c>
      <c r="W117" s="19">
        <f t="shared" si="93"/>
        <v>68.26666666666667</v>
      </c>
      <c r="X117" s="17">
        <f>IF(COUNT(W115:W119)&gt;4,AVERAGE(W115:W119),"")</f>
        <v>67.41333333333333</v>
      </c>
      <c r="Y117" s="19">
        <f t="shared" si="94"/>
        <v>48.833333333333336</v>
      </c>
      <c r="Z117" s="17">
        <f>IF(COUNT(Y115:Y119)&gt;4,AVERAGE(Y115:Y119),"")</f>
        <v>47.586666666666666</v>
      </c>
      <c r="AA117" s="19">
        <f t="shared" si="95"/>
        <v>15</v>
      </c>
      <c r="AB117" s="17">
        <f>IF(COUNT(AA115:AA119)&gt;4,AVERAGE(AA115:AA119),"")</f>
        <v>17.413333333333334</v>
      </c>
      <c r="AC117" s="17">
        <f>IF(COUNT(O115:O119)&gt;4,AVERAGE(O115:O119),"")</f>
        <v>44.001666666666665</v>
      </c>
      <c r="AD117" s="17">
        <f t="shared" si="96"/>
        <v>61.30000000000001</v>
      </c>
      <c r="AE117" s="17">
        <f>IF(COUNT(AD115:AD119)&gt;4,AVERAGE(AD115:AD119),"")</f>
        <v>60.493333333333325</v>
      </c>
      <c r="AF117" s="17">
        <f t="shared" si="97"/>
        <v>25.96666666666667</v>
      </c>
      <c r="AG117" s="17">
        <f>IF(COUNT(AF115:AF119)&gt;4,AVERAGE(AF115:AF119),"")</f>
        <v>27.71666666666666</v>
      </c>
      <c r="AH117" s="17">
        <f t="shared" si="54"/>
        <v>42.608333333333334</v>
      </c>
      <c r="AI117" s="17">
        <f>IF(COUNT(AH115:AH119)&gt;4,AVERAGE(AH115:AH119),"")</f>
        <v>44.10333333333334</v>
      </c>
      <c r="AK117" s="17">
        <f t="shared" si="98"/>
        <v>39.233333333333334</v>
      </c>
      <c r="AL117" s="17">
        <f t="shared" si="99"/>
        <v>50.25</v>
      </c>
      <c r="AM117" s="17">
        <f t="shared" si="100"/>
        <v>42.858333333333334</v>
      </c>
      <c r="AN117" s="7"/>
      <c r="AO117" s="7"/>
      <c r="AP117" s="38">
        <f t="shared" si="101"/>
        <v>66.47500000000001</v>
      </c>
    </row>
    <row r="118" spans="1:42" ht="15">
      <c r="A118">
        <v>2008</v>
      </c>
      <c r="B118" s="36">
        <v>14.7</v>
      </c>
      <c r="C118" s="36">
        <v>13.2</v>
      </c>
      <c r="D118" s="36">
        <v>25.4</v>
      </c>
      <c r="E118" s="36">
        <v>42.9</v>
      </c>
      <c r="F118" s="36">
        <v>52.1</v>
      </c>
      <c r="G118" s="36">
        <v>64.5</v>
      </c>
      <c r="H118" s="36">
        <v>69</v>
      </c>
      <c r="I118" s="36">
        <v>66.5</v>
      </c>
      <c r="J118" s="36">
        <v>60.5</v>
      </c>
      <c r="K118" s="36">
        <v>46.7</v>
      </c>
      <c r="L118" s="36">
        <v>33.3</v>
      </c>
      <c r="M118" s="36">
        <v>12.7</v>
      </c>
      <c r="N118" s="17"/>
      <c r="O118" s="17">
        <f t="shared" si="88"/>
        <v>41.791666666666664</v>
      </c>
      <c r="P118" s="18"/>
      <c r="Q118" s="17">
        <f t="shared" si="89"/>
        <v>69</v>
      </c>
      <c r="R118" s="17">
        <f t="shared" si="90"/>
        <v>12.7</v>
      </c>
      <c r="S118" s="3">
        <f t="shared" si="91"/>
        <v>12</v>
      </c>
      <c r="U118" s="19">
        <f t="shared" si="92"/>
        <v>40.13333333333333</v>
      </c>
      <c r="V118" s="17">
        <f>IF(COUNT(U116:U120)&gt;4,AVERAGE(U116:U120),"")</f>
        <v>44.493333333333325</v>
      </c>
      <c r="W118" s="19">
        <f t="shared" si="93"/>
        <v>66.66666666666667</v>
      </c>
      <c r="X118" s="17">
        <f>IF(COUNT(W116:W120)&gt;4,AVERAGE(W116:W120),"")</f>
        <v>67.34666666666666</v>
      </c>
      <c r="Y118" s="19">
        <f t="shared" si="94"/>
        <v>46.833333333333336</v>
      </c>
      <c r="Z118" s="17">
        <f>IF(COUNT(Y116:Y120)&gt;4,AVERAGE(Y116:Y120),"")</f>
        <v>47.18</v>
      </c>
      <c r="AA118" s="19">
        <f t="shared" si="95"/>
        <v>13.066666666666665</v>
      </c>
      <c r="AB118" s="17">
        <f>IF(COUNT(AA116:AA120)&gt;4,AVERAGE(AA116:AA120),"")</f>
        <v>16.3</v>
      </c>
      <c r="AC118" s="17">
        <f>IF(COUNT(O116:O120)&gt;4,AVERAGE(O116:O120),"")</f>
        <v>44.084999999999994</v>
      </c>
      <c r="AD118" s="17">
        <f t="shared" si="96"/>
        <v>59.25</v>
      </c>
      <c r="AE118" s="17">
        <f>IF(COUNT(AD116:AD120)&gt;4,AVERAGE(AD116:AD120),"")</f>
        <v>60.489999999999995</v>
      </c>
      <c r="AF118" s="17">
        <f t="shared" si="97"/>
        <v>24.88333333333333</v>
      </c>
      <c r="AG118" s="17">
        <f>IF(COUNT(AF116:AF120)&gt;4,AVERAGE(AF116:AF120),"")</f>
        <v>27.05</v>
      </c>
      <c r="AH118" s="17">
        <f t="shared" si="54"/>
        <v>41.75</v>
      </c>
      <c r="AI118" s="17">
        <f>IF(COUNT(AH116:AH120)&gt;4,AVERAGE(AH116:AH120),"")</f>
        <v>43.620000000000005</v>
      </c>
      <c r="AK118" s="17">
        <f t="shared" si="98"/>
        <v>35.46666666666666</v>
      </c>
      <c r="AL118" s="17">
        <f t="shared" si="99"/>
        <v>48.11666666666667</v>
      </c>
      <c r="AM118" s="17">
        <f t="shared" si="100"/>
        <v>42.25</v>
      </c>
      <c r="AN118" s="7"/>
      <c r="AO118" s="7"/>
      <c r="AP118" s="38">
        <f t="shared" si="101"/>
        <v>65.125</v>
      </c>
    </row>
    <row r="119" spans="1:42" ht="15">
      <c r="A119">
        <v>2009</v>
      </c>
      <c r="B119" s="36">
        <v>6.1</v>
      </c>
      <c r="C119" s="36">
        <v>20.4</v>
      </c>
      <c r="D119" s="36">
        <v>30.1</v>
      </c>
      <c r="E119" s="36">
        <v>43</v>
      </c>
      <c r="F119" s="36">
        <v>55.1</v>
      </c>
      <c r="G119" s="36">
        <v>63.6</v>
      </c>
      <c r="H119" s="36">
        <v>63.7</v>
      </c>
      <c r="I119" s="36">
        <v>64.9</v>
      </c>
      <c r="J119" s="36">
        <v>61.4</v>
      </c>
      <c r="K119" s="36">
        <v>42.2</v>
      </c>
      <c r="L119" s="36">
        <v>40.1</v>
      </c>
      <c r="M119" s="36">
        <v>18.3</v>
      </c>
      <c r="N119" s="17"/>
      <c r="O119" s="17">
        <f t="shared" si="88"/>
        <v>42.40833333333333</v>
      </c>
      <c r="P119" s="18"/>
      <c r="Q119" s="17">
        <f t="shared" si="89"/>
        <v>64.9</v>
      </c>
      <c r="R119" s="17">
        <f t="shared" si="90"/>
        <v>6.1</v>
      </c>
      <c r="S119" s="3">
        <f t="shared" si="91"/>
        <v>12</v>
      </c>
      <c r="U119" s="19">
        <f t="shared" si="92"/>
        <v>42.73333333333333</v>
      </c>
      <c r="V119" s="17">
        <f>IF(COUNT(U117:U121)&gt;4,AVERAGE(U117:U121),"")</f>
        <v>43.6</v>
      </c>
      <c r="W119" s="19">
        <f t="shared" si="93"/>
        <v>64.06666666666668</v>
      </c>
      <c r="X119" s="17">
        <f>IF(COUNT(W117:W121)&gt;4,AVERAGE(W117:W121),"")</f>
        <v>67.34</v>
      </c>
      <c r="Y119" s="19">
        <f t="shared" si="94"/>
        <v>47.9</v>
      </c>
      <c r="Z119" s="17">
        <f>IF(COUNT(Y117:Y121)&gt;4,AVERAGE(Y117:Y121),"")</f>
        <v>47.72</v>
      </c>
      <c r="AA119" s="19">
        <f t="shared" si="95"/>
        <v>17.8</v>
      </c>
      <c r="AB119" s="17">
        <f>IF(COUNT(AA117:AA121)&gt;4,AVERAGE(AA117:AA121),"")</f>
        <v>17.226666666666667</v>
      </c>
      <c r="AC119" s="17">
        <f>IF(COUNT(O117:O121)&gt;4,AVERAGE(O117:O121),"")</f>
        <v>43.714999999999996</v>
      </c>
      <c r="AD119" s="17">
        <f t="shared" si="96"/>
        <v>58.61666666666665</v>
      </c>
      <c r="AE119" s="17">
        <f>IF(COUNT(AD117:AD121)&gt;4,AVERAGE(AD117:AD121),"")</f>
        <v>60.19</v>
      </c>
      <c r="AF119" s="17">
        <f t="shared" si="97"/>
        <v>28.866666666666664</v>
      </c>
      <c r="AG119" s="17">
        <f>IF(COUNT(AF117:AF121)&gt;4,AVERAGE(AF117:AF121),"")</f>
        <v>28.119999999999997</v>
      </c>
      <c r="AH119" s="17">
        <f t="shared" si="54"/>
        <v>45.425000000000004</v>
      </c>
      <c r="AI119" s="17">
        <f>IF(COUNT(AH117:AH121)&gt;4,AVERAGE(AH117:AH121),"")</f>
        <v>44.215</v>
      </c>
      <c r="AK119" s="17">
        <f t="shared" si="98"/>
        <v>36.38333333333333</v>
      </c>
      <c r="AL119" s="17">
        <f t="shared" si="99"/>
        <v>48.433333333333344</v>
      </c>
      <c r="AM119" s="17">
        <f t="shared" si="100"/>
        <v>44.66666666666667</v>
      </c>
      <c r="AN119" s="7"/>
      <c r="AO119" s="7"/>
      <c r="AP119" s="38">
        <f t="shared" si="101"/>
        <v>63.400000000000006</v>
      </c>
    </row>
    <row r="120" spans="1:42" ht="15">
      <c r="A120">
        <v>2010</v>
      </c>
      <c r="B120" s="36">
        <v>15.1</v>
      </c>
      <c r="C120" s="36">
        <v>20</v>
      </c>
      <c r="D120" s="36">
        <v>37.5</v>
      </c>
      <c r="E120" s="36">
        <v>50</v>
      </c>
      <c r="F120" s="36">
        <v>57.7</v>
      </c>
      <c r="G120" s="36">
        <v>65.1</v>
      </c>
      <c r="H120" s="36">
        <v>71.4</v>
      </c>
      <c r="I120" s="36">
        <v>70.8</v>
      </c>
      <c r="J120" s="36">
        <v>56.9</v>
      </c>
      <c r="K120" s="36">
        <v>49.5</v>
      </c>
      <c r="L120" s="36">
        <v>34.9</v>
      </c>
      <c r="M120" s="36">
        <v>16.9</v>
      </c>
      <c r="N120" s="17"/>
      <c r="O120" s="17">
        <f t="shared" si="88"/>
        <v>45.48333333333333</v>
      </c>
      <c r="P120" s="18"/>
      <c r="Q120" s="17">
        <f t="shared" si="89"/>
        <v>71.4</v>
      </c>
      <c r="R120" s="17">
        <f t="shared" si="90"/>
        <v>15.1</v>
      </c>
      <c r="S120" s="3">
        <f t="shared" si="91"/>
        <v>12</v>
      </c>
      <c r="U120" s="19">
        <f t="shared" si="92"/>
        <v>48.4</v>
      </c>
      <c r="V120" s="17">
        <f>IF(COUNT(U118:U122)&gt;4,AVERAGE(U118:U122),"")</f>
        <v>44.519999999999996</v>
      </c>
      <c r="W120" s="19">
        <f t="shared" si="93"/>
        <v>69.10000000000001</v>
      </c>
      <c r="X120" s="17">
        <f>IF(COUNT(W118:W122)&gt;4,AVERAGE(W118:W122),"")</f>
        <v>67.62</v>
      </c>
      <c r="Y120" s="19">
        <f t="shared" si="94"/>
        <v>47.1</v>
      </c>
      <c r="Z120" s="17">
        <f>IF(COUNT(Y118:Y122)&gt;4,AVERAGE(Y118:Y122),"")</f>
        <v>47.08</v>
      </c>
      <c r="AA120" s="19">
        <f t="shared" si="95"/>
        <v>15.9</v>
      </c>
      <c r="AB120" s="17">
        <f>IF(COUNT(AA118:AA122)&gt;4,AVERAGE(AA118:AA122),"")</f>
        <v>18.153333333333332</v>
      </c>
      <c r="AC120" s="17">
        <f>IF(COUNT(O118:O122)&gt;4,AVERAGE(O118:O122),"")</f>
        <v>44.24499999999999</v>
      </c>
      <c r="AD120" s="17">
        <f t="shared" si="96"/>
        <v>61.98333333333333</v>
      </c>
      <c r="AE120" s="17">
        <f>IF(COUNT(AD118:AD122)&gt;4,AVERAGE(AD118:AD122),"")</f>
        <v>60.30999999999999</v>
      </c>
      <c r="AF120" s="17">
        <f t="shared" si="97"/>
        <v>26.683333333333337</v>
      </c>
      <c r="AG120" s="17">
        <f>IF(COUNT(AF118:AF122)&gt;4,AVERAGE(AF118:AF122),"")</f>
        <v>28.326666666666664</v>
      </c>
      <c r="AH120" s="17">
        <f t="shared" si="54"/>
        <v>43.24166666666667</v>
      </c>
      <c r="AI120" s="17">
        <f>IF(COUNT(AH118:AH122)&gt;4,AVERAGE(AH118:AH122),"")</f>
        <v>44.29666666666667</v>
      </c>
      <c r="AK120" s="17">
        <f t="shared" si="98"/>
        <v>40.9</v>
      </c>
      <c r="AL120" s="17">
        <f t="shared" si="99"/>
        <v>50.06666666666666</v>
      </c>
      <c r="AM120" s="17">
        <f t="shared" si="100"/>
        <v>43.266666666666666</v>
      </c>
      <c r="AN120" s="7"/>
      <c r="AO120" s="7"/>
      <c r="AP120" s="38">
        <f t="shared" si="101"/>
        <v>66.05</v>
      </c>
    </row>
    <row r="121" spans="1:42" ht="15">
      <c r="A121">
        <v>2011</v>
      </c>
      <c r="B121" s="36">
        <v>12.3</v>
      </c>
      <c r="C121" s="36">
        <v>18.5</v>
      </c>
      <c r="D121" s="36">
        <v>28</v>
      </c>
      <c r="E121" s="36">
        <v>41.7</v>
      </c>
      <c r="F121" s="36">
        <v>54</v>
      </c>
      <c r="G121" s="36">
        <v>64.3</v>
      </c>
      <c r="H121" s="36">
        <v>73.2</v>
      </c>
      <c r="I121" s="36">
        <v>68.3</v>
      </c>
      <c r="J121" s="36">
        <v>57.3</v>
      </c>
      <c r="K121" s="36">
        <v>49.8</v>
      </c>
      <c r="L121" s="36">
        <v>36.7</v>
      </c>
      <c r="M121" s="36">
        <v>25.7</v>
      </c>
      <c r="N121" s="17"/>
      <c r="O121" s="17">
        <f aca="true" t="shared" si="102" ref="O121:O126">IF(S121&gt;11,AVERAGE(B121:M121),"")</f>
        <v>44.150000000000006</v>
      </c>
      <c r="P121" s="18"/>
      <c r="Q121" s="17">
        <f aca="true" t="shared" si="103" ref="Q121:Q126">MAX(B121:M121)</f>
        <v>73.2</v>
      </c>
      <c r="R121" s="17">
        <f aca="true" t="shared" si="104" ref="R121:R126">MIN(B121:M121)</f>
        <v>12.3</v>
      </c>
      <c r="S121" s="3">
        <f aca="true" t="shared" si="105" ref="S121:S126">COUNT(B121:M121)</f>
        <v>12</v>
      </c>
      <c r="U121" s="19">
        <f aca="true" t="shared" si="106" ref="U121:U126">IF(COUNT(D121:F121)&gt;2,AVERAGE(D121:F121),"")</f>
        <v>41.233333333333334</v>
      </c>
      <c r="V121" s="17">
        <f aca="true" t="shared" si="107" ref="V121:V126">IF(COUNT(U119:U123)&gt;4,AVERAGE(U119:U123),"")</f>
        <v>44.28666666666667</v>
      </c>
      <c r="W121" s="19">
        <f aca="true" t="shared" si="108" ref="W121:W126">IF(COUNT(G121:I121)&gt;2,AVERAGE(G121:I121),"")</f>
        <v>68.60000000000001</v>
      </c>
      <c r="X121" s="17">
        <f aca="true" t="shared" si="109" ref="X121:X126">IF(COUNT(W119:W123)&gt;4,AVERAGE(W119:W123),"")</f>
        <v>67.64666666666668</v>
      </c>
      <c r="Y121" s="19">
        <f aca="true" t="shared" si="110" ref="Y121:Y126">IF(COUNT(J121:L121)&gt;2,AVERAGE(J121:L121),"")</f>
        <v>47.93333333333334</v>
      </c>
      <c r="Z121" s="17">
        <f aca="true" t="shared" si="111" ref="Z121:Z126">IF(COUNT(Y119:Y123)&gt;4,AVERAGE(Y119:Y123),"")</f>
        <v>46.93333333333333</v>
      </c>
      <c r="AA121" s="19">
        <f aca="true" t="shared" si="112" ref="AA121:AA126">IF(COUNT(M121,B122:C122)&gt;2,AVERAGE(M121,B122:C122),"")</f>
        <v>24.366666666666664</v>
      </c>
      <c r="AB121" s="17">
        <f aca="true" t="shared" si="113" ref="AB121:AB126">IF(COUNT(AA119:AA123)&gt;4,AVERAGE(AA119:AA123),"")</f>
        <v>17.220000000000002</v>
      </c>
      <c r="AC121" s="17">
        <f aca="true" t="shared" si="114" ref="AC121:AC126">IF(COUNT(O119:O123)&gt;4,AVERAGE(O119:O123),"")</f>
        <v>44.24166666666666</v>
      </c>
      <c r="AD121" s="17">
        <f aca="true" t="shared" si="115" ref="AD121:AD126">IF(COUNT(E121:J121)&gt;5,AVERAGE(E121:J121),"")</f>
        <v>59.800000000000004</v>
      </c>
      <c r="AE121" s="17">
        <f aca="true" t="shared" si="116" ref="AE121:AE126">IF(COUNT(AD119:AD123)&gt;4,AVERAGE(AD119:AD123),"")</f>
        <v>60.266666666666666</v>
      </c>
      <c r="AF121" s="17">
        <f aca="true" t="shared" si="117" ref="AF121:AF126">IF(COUNT(K121:M121,B122:D122)&gt;5,AVERAGE(K121:M121,B122:D122),"")</f>
        <v>34.199999999999996</v>
      </c>
      <c r="AG121" s="17">
        <f aca="true" t="shared" si="118" ref="AG121:AG126">IF(COUNT(AF119:AF123)&gt;4,AVERAGE(AF119:AF123),"")</f>
        <v>27.49</v>
      </c>
      <c r="AH121" s="17">
        <f aca="true" t="shared" si="119" ref="AH121:AH126">IF(COUNT(K121:M121,B122:J122)&gt;11,AVERAGE(K121:M121,B122:J122),"")</f>
        <v>48.050000000000004</v>
      </c>
      <c r="AI121" s="17">
        <f aca="true" t="shared" si="120" ref="AI121:AI126">IF(COUNT(AH119:AH123)&gt;4,AVERAGE(AH119:AH123),"")</f>
        <v>43.89333333333333</v>
      </c>
      <c r="AK121" s="17">
        <f aca="true" t="shared" si="121" ref="AK121:AK126">IF(COUNT(B121:G121)&gt;5,AVERAGE(B121:G121),"")</f>
        <v>36.46666666666667</v>
      </c>
      <c r="AL121" s="17">
        <f aca="true" t="shared" si="122" ref="AL121:AL126">IF(COUNT(H121:M121)&gt;5,AVERAGE(H121:M121),"")</f>
        <v>51.833333333333336</v>
      </c>
      <c r="AM121" s="17">
        <f aca="true" t="shared" si="123" ref="AM121:AM126">IF(COUNT(AL121,AK122)=2,AVERAGE(AL121,AK122),"")</f>
        <v>47.983333333333334</v>
      </c>
      <c r="AN121" s="7"/>
      <c r="AO121" s="7"/>
      <c r="AP121" s="38">
        <f aca="true" t="shared" si="124" ref="AP121:AP126">IF(COUNT(G121:J121)&gt;3,AVERAGE(G121:J121),"")</f>
        <v>65.775</v>
      </c>
    </row>
    <row r="122" spans="1:42" ht="15">
      <c r="A122">
        <v>2012</v>
      </c>
      <c r="B122" s="36">
        <v>20.8</v>
      </c>
      <c r="C122" s="36">
        <v>26.6</v>
      </c>
      <c r="D122" s="36">
        <v>45.6</v>
      </c>
      <c r="E122" s="36">
        <v>45.1</v>
      </c>
      <c r="F122" s="36">
        <v>59.6</v>
      </c>
      <c r="G122" s="36">
        <v>67.1</v>
      </c>
      <c r="H122" s="36">
        <v>74.8</v>
      </c>
      <c r="I122" s="36">
        <v>67.1</v>
      </c>
      <c r="J122" s="36">
        <v>57.7</v>
      </c>
      <c r="K122" s="36">
        <v>44.8</v>
      </c>
      <c r="L122" s="36">
        <v>34.4</v>
      </c>
      <c r="M122" s="36">
        <v>25.1</v>
      </c>
      <c r="N122" s="17"/>
      <c r="O122" s="17">
        <f t="shared" si="102"/>
        <v>47.39166666666666</v>
      </c>
      <c r="P122" s="18"/>
      <c r="Q122" s="17">
        <f t="shared" si="103"/>
        <v>74.8</v>
      </c>
      <c r="R122" s="17">
        <f t="shared" si="104"/>
        <v>20.8</v>
      </c>
      <c r="S122" s="3">
        <f t="shared" si="105"/>
        <v>12</v>
      </c>
      <c r="U122" s="19">
        <f t="shared" si="106"/>
        <v>50.1</v>
      </c>
      <c r="V122" s="17">
        <f t="shared" si="107"/>
        <v>43.50666666666667</v>
      </c>
      <c r="W122" s="19">
        <f t="shared" si="108"/>
        <v>69.66666666666666</v>
      </c>
      <c r="X122" s="17">
        <f t="shared" si="109"/>
        <v>68.12666666666667</v>
      </c>
      <c r="Y122" s="19">
        <f t="shared" si="110"/>
        <v>45.63333333333333</v>
      </c>
      <c r="Z122" s="17">
        <f t="shared" si="111"/>
        <v>45.986666666666665</v>
      </c>
      <c r="AA122" s="19">
        <f t="shared" si="112"/>
        <v>19.633333333333336</v>
      </c>
      <c r="AB122" s="17">
        <f t="shared" si="113"/>
        <v>16.793333333333337</v>
      </c>
      <c r="AC122" s="17">
        <f t="shared" si="114"/>
        <v>43.806666666666665</v>
      </c>
      <c r="AD122" s="17">
        <f t="shared" si="115"/>
        <v>61.900000000000006</v>
      </c>
      <c r="AE122" s="17">
        <f t="shared" si="116"/>
        <v>60.29666666666667</v>
      </c>
      <c r="AF122" s="17">
        <f t="shared" si="117"/>
        <v>26.999999999999996</v>
      </c>
      <c r="AG122" s="17">
        <f t="shared" si="118"/>
        <v>26.68333333333333</v>
      </c>
      <c r="AH122" s="17">
        <f t="shared" si="119"/>
        <v>43.01666666666666</v>
      </c>
      <c r="AI122" s="17">
        <f t="shared" si="120"/>
        <v>43.36833333333334</v>
      </c>
      <c r="AK122" s="17">
        <f t="shared" si="121"/>
        <v>44.133333333333326</v>
      </c>
      <c r="AL122" s="17">
        <f t="shared" si="122"/>
        <v>50.65</v>
      </c>
      <c r="AM122" s="17">
        <f t="shared" si="123"/>
        <v>43.20833333333333</v>
      </c>
      <c r="AN122" s="7"/>
      <c r="AO122" s="7"/>
      <c r="AP122" s="38">
        <f t="shared" si="124"/>
        <v>66.675</v>
      </c>
    </row>
    <row r="123" spans="1:42" ht="15">
      <c r="A123">
        <v>2013</v>
      </c>
      <c r="B123" s="36">
        <v>16.8</v>
      </c>
      <c r="C123" s="36">
        <v>17</v>
      </c>
      <c r="D123" s="36">
        <v>23.9</v>
      </c>
      <c r="E123" s="36">
        <v>37.8</v>
      </c>
      <c r="F123" s="36">
        <v>55.2</v>
      </c>
      <c r="G123" s="36">
        <v>63.9</v>
      </c>
      <c r="H123" s="36">
        <v>68.9</v>
      </c>
      <c r="I123" s="36">
        <v>67.6</v>
      </c>
      <c r="J123" s="36">
        <v>60.8</v>
      </c>
      <c r="K123" s="36">
        <v>46.7</v>
      </c>
      <c r="L123" s="36">
        <v>30.8</v>
      </c>
      <c r="M123" s="36">
        <v>11.9</v>
      </c>
      <c r="N123" s="17"/>
      <c r="O123" s="17">
        <f t="shared" si="102"/>
        <v>41.775</v>
      </c>
      <c r="P123" s="18"/>
      <c r="Q123" s="17">
        <f t="shared" si="103"/>
        <v>68.9</v>
      </c>
      <c r="R123" s="17">
        <f t="shared" si="104"/>
        <v>11.9</v>
      </c>
      <c r="S123" s="3">
        <f t="shared" si="105"/>
        <v>12</v>
      </c>
      <c r="U123" s="19">
        <f t="shared" si="106"/>
        <v>38.96666666666667</v>
      </c>
      <c r="V123" s="17">
        <f t="shared" si="107"/>
        <v>42.64666666666667</v>
      </c>
      <c r="W123" s="19">
        <f t="shared" si="108"/>
        <v>66.8</v>
      </c>
      <c r="X123" s="17">
        <f t="shared" si="109"/>
        <v>67.52666666666667</v>
      </c>
      <c r="Y123" s="19">
        <f t="shared" si="110"/>
        <v>46.1</v>
      </c>
      <c r="Z123" s="17">
        <f t="shared" si="111"/>
        <v>46.739999999999995</v>
      </c>
      <c r="AA123" s="19">
        <f t="shared" si="112"/>
        <v>8.4</v>
      </c>
      <c r="AB123" s="17">
        <f t="shared" si="113"/>
        <v>18.32</v>
      </c>
      <c r="AC123" s="17">
        <f t="shared" si="114"/>
        <v>43.675</v>
      </c>
      <c r="AD123" s="17">
        <f t="shared" si="115"/>
        <v>59.03333333333333</v>
      </c>
      <c r="AE123" s="17">
        <f t="shared" si="116"/>
        <v>60.05333333333333</v>
      </c>
      <c r="AF123" s="17">
        <f t="shared" si="117"/>
        <v>20.7</v>
      </c>
      <c r="AG123" s="17">
        <f t="shared" si="118"/>
      </c>
      <c r="AH123" s="17">
        <f t="shared" si="119"/>
        <v>39.733333333333334</v>
      </c>
      <c r="AI123" s="17">
        <f t="shared" si="120"/>
      </c>
      <c r="AK123" s="17">
        <f t="shared" si="121"/>
        <v>35.766666666666666</v>
      </c>
      <c r="AL123" s="17">
        <f t="shared" si="122"/>
        <v>47.78333333333333</v>
      </c>
      <c r="AM123" s="17">
        <f t="shared" si="123"/>
        <v>40.24166666666667</v>
      </c>
      <c r="AN123" s="7"/>
      <c r="AO123" s="7"/>
      <c r="AP123" s="38">
        <f t="shared" si="124"/>
        <v>65.3</v>
      </c>
    </row>
    <row r="124" spans="1:42" ht="15">
      <c r="A124">
        <v>2014</v>
      </c>
      <c r="B124" s="36">
        <v>6</v>
      </c>
      <c r="C124" s="36">
        <v>7.3</v>
      </c>
      <c r="D124" s="36">
        <v>21.5</v>
      </c>
      <c r="E124" s="36">
        <v>39.7</v>
      </c>
      <c r="F124" s="36">
        <v>55.3</v>
      </c>
      <c r="G124" s="36">
        <v>66.4</v>
      </c>
      <c r="H124" s="36">
        <v>65.9</v>
      </c>
      <c r="I124" s="36">
        <v>67.1</v>
      </c>
      <c r="J124" s="36">
        <v>58.2</v>
      </c>
      <c r="K124" s="36">
        <v>46</v>
      </c>
      <c r="L124" s="36">
        <v>25.3</v>
      </c>
      <c r="M124" s="36">
        <v>24.1</v>
      </c>
      <c r="N124" s="17"/>
      <c r="O124" s="17">
        <f t="shared" si="102"/>
        <v>40.23333333333334</v>
      </c>
      <c r="P124" s="18"/>
      <c r="Q124" s="17">
        <f t="shared" si="103"/>
        <v>67.1</v>
      </c>
      <c r="R124" s="17">
        <f t="shared" si="104"/>
        <v>6</v>
      </c>
      <c r="S124" s="3">
        <f t="shared" si="105"/>
        <v>12</v>
      </c>
      <c r="U124" s="19">
        <f t="shared" si="106"/>
        <v>38.833333333333336</v>
      </c>
      <c r="V124" s="17">
        <f t="shared" si="107"/>
      </c>
      <c r="W124" s="19">
        <f t="shared" si="108"/>
        <v>66.46666666666667</v>
      </c>
      <c r="X124" s="17">
        <f t="shared" si="109"/>
      </c>
      <c r="Y124" s="19">
        <f t="shared" si="110"/>
        <v>43.166666666666664</v>
      </c>
      <c r="Z124" s="17">
        <f t="shared" si="111"/>
      </c>
      <c r="AA124" s="19">
        <f t="shared" si="112"/>
        <v>15.66666666666667</v>
      </c>
      <c r="AB124" s="17">
        <f t="shared" si="113"/>
      </c>
      <c r="AC124" s="17">
        <f t="shared" si="114"/>
      </c>
      <c r="AD124" s="17">
        <f t="shared" si="115"/>
        <v>58.76666666666666</v>
      </c>
      <c r="AE124" s="17">
        <f t="shared" si="116"/>
      </c>
      <c r="AF124" s="17">
        <f t="shared" si="117"/>
        <v>24.833333333333332</v>
      </c>
      <c r="AG124" s="17">
        <f t="shared" si="118"/>
      </c>
      <c r="AH124" s="17">
        <f t="shared" si="119"/>
        <v>42.800000000000004</v>
      </c>
      <c r="AI124" s="17">
        <f t="shared" si="120"/>
      </c>
      <c r="AK124" s="17">
        <f t="shared" si="121"/>
        <v>32.7</v>
      </c>
      <c r="AL124" s="17">
        <f t="shared" si="122"/>
        <v>47.76666666666667</v>
      </c>
      <c r="AM124" s="17">
        <f t="shared" si="123"/>
        <v>42.13333333333334</v>
      </c>
      <c r="AN124" s="7"/>
      <c r="AO124" s="7"/>
      <c r="AP124" s="38">
        <f t="shared" si="124"/>
        <v>64.4</v>
      </c>
    </row>
    <row r="125" spans="1:42" ht="15">
      <c r="A125">
        <v>2015</v>
      </c>
      <c r="B125" s="36">
        <v>15.3</v>
      </c>
      <c r="C125" s="36">
        <v>7.6</v>
      </c>
      <c r="D125" s="36">
        <v>30.7</v>
      </c>
      <c r="E125" s="36">
        <v>45</v>
      </c>
      <c r="F125" s="36">
        <v>56.6</v>
      </c>
      <c r="G125" s="36">
        <v>63.8</v>
      </c>
      <c r="H125" s="36">
        <v>68.4</v>
      </c>
      <c r="I125" s="36">
        <v>66.1</v>
      </c>
      <c r="J125" s="36">
        <v>64.7</v>
      </c>
      <c r="K125" s="36">
        <v>48.5</v>
      </c>
      <c r="L125" s="36">
        <v>39.4</v>
      </c>
      <c r="M125" s="36">
        <v>31.8</v>
      </c>
      <c r="N125" s="17"/>
      <c r="O125" s="17">
        <f t="shared" si="102"/>
        <v>44.824999999999996</v>
      </c>
      <c r="P125" s="18"/>
      <c r="Q125" s="17">
        <f t="shared" si="103"/>
        <v>68.4</v>
      </c>
      <c r="R125" s="17">
        <f t="shared" si="104"/>
        <v>7.6</v>
      </c>
      <c r="S125" s="3">
        <f t="shared" si="105"/>
        <v>12</v>
      </c>
      <c r="U125" s="19">
        <f t="shared" si="106"/>
        <v>44.1</v>
      </c>
      <c r="V125" s="17">
        <f t="shared" si="107"/>
      </c>
      <c r="W125" s="19">
        <f t="shared" si="108"/>
        <v>66.1</v>
      </c>
      <c r="X125" s="17">
        <f t="shared" si="109"/>
      </c>
      <c r="Y125" s="19">
        <f t="shared" si="110"/>
        <v>50.86666666666667</v>
      </c>
      <c r="Z125" s="17">
        <f t="shared" si="111"/>
      </c>
      <c r="AA125" s="19">
        <f t="shared" si="112"/>
        <v>23.53333333333333</v>
      </c>
      <c r="AB125" s="17">
        <f t="shared" si="113"/>
      </c>
      <c r="AC125" s="17">
        <f t="shared" si="114"/>
      </c>
      <c r="AD125" s="17">
        <f t="shared" si="115"/>
        <v>60.76666666666666</v>
      </c>
      <c r="AE125" s="17">
        <f t="shared" si="116"/>
      </c>
      <c r="AF125" s="17">
        <f t="shared" si="117"/>
      </c>
      <c r="AG125" s="17">
        <f t="shared" si="118"/>
      </c>
      <c r="AH125" s="17">
        <f t="shared" si="119"/>
      </c>
      <c r="AI125" s="17">
        <f t="shared" si="120"/>
      </c>
      <c r="AK125" s="17">
        <f t="shared" si="121"/>
        <v>36.5</v>
      </c>
      <c r="AL125" s="17">
        <f t="shared" si="122"/>
        <v>53.15</v>
      </c>
      <c r="AM125" s="17">
        <f t="shared" si="123"/>
      </c>
      <c r="AN125" s="7"/>
      <c r="AO125" s="7"/>
      <c r="AP125" s="38">
        <f t="shared" si="124"/>
        <v>65.75</v>
      </c>
    </row>
    <row r="126" spans="1:42" ht="15">
      <c r="A126">
        <v>2016</v>
      </c>
      <c r="B126" s="36">
        <v>16.2</v>
      </c>
      <c r="C126" s="36">
        <v>22.6</v>
      </c>
      <c r="D126" s="36" t="s">
        <v>55</v>
      </c>
      <c r="E126" s="36" t="s">
        <v>55</v>
      </c>
      <c r="F126" s="36" t="s">
        <v>55</v>
      </c>
      <c r="G126" s="36" t="s">
        <v>55</v>
      </c>
      <c r="H126" s="36" t="s">
        <v>55</v>
      </c>
      <c r="I126" s="36" t="s">
        <v>55</v>
      </c>
      <c r="J126" s="36" t="s">
        <v>55</v>
      </c>
      <c r="K126" s="36" t="s">
        <v>55</v>
      </c>
      <c r="L126" s="36" t="s">
        <v>55</v>
      </c>
      <c r="M126" s="36" t="s">
        <v>55</v>
      </c>
      <c r="N126" s="17"/>
      <c r="O126" s="17">
        <f t="shared" si="102"/>
      </c>
      <c r="P126" s="18"/>
      <c r="Q126" s="17">
        <f t="shared" si="103"/>
        <v>22.6</v>
      </c>
      <c r="R126" s="17">
        <f t="shared" si="104"/>
        <v>16.2</v>
      </c>
      <c r="S126" s="3">
        <f t="shared" si="105"/>
        <v>2</v>
      </c>
      <c r="U126" s="19">
        <f t="shared" si="106"/>
      </c>
      <c r="V126" s="17">
        <f t="shared" si="107"/>
      </c>
      <c r="W126" s="19">
        <f t="shared" si="108"/>
      </c>
      <c r="X126" s="17">
        <f t="shared" si="109"/>
      </c>
      <c r="Y126" s="19">
        <f t="shared" si="110"/>
      </c>
      <c r="Z126" s="17">
        <f t="shared" si="111"/>
      </c>
      <c r="AA126" s="19">
        <f t="shared" si="112"/>
      </c>
      <c r="AB126" s="17">
        <f t="shared" si="113"/>
      </c>
      <c r="AC126" s="17">
        <f t="shared" si="114"/>
      </c>
      <c r="AD126" s="17">
        <f t="shared" si="115"/>
      </c>
      <c r="AE126" s="17">
        <f t="shared" si="116"/>
      </c>
      <c r="AF126" s="17">
        <f t="shared" si="117"/>
      </c>
      <c r="AG126" s="17">
        <f t="shared" si="118"/>
      </c>
      <c r="AH126" s="17">
        <f t="shared" si="119"/>
      </c>
      <c r="AI126" s="17">
        <f t="shared" si="120"/>
      </c>
      <c r="AK126" s="17">
        <f t="shared" si="121"/>
      </c>
      <c r="AL126" s="17">
        <f t="shared" si="122"/>
      </c>
      <c r="AM126" s="17">
        <f t="shared" si="123"/>
      </c>
      <c r="AN126" s="7"/>
      <c r="AO126" s="7"/>
      <c r="AP126" s="38">
        <f t="shared" si="124"/>
      </c>
    </row>
    <row r="127" spans="2:13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2:13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2:13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2:13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2:13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21" ht="12.75">
      <c r="A132" t="s">
        <v>42</v>
      </c>
      <c r="B132" s="20">
        <f>+A5</f>
        <v>1895</v>
      </c>
      <c r="C132" s="20">
        <f>+A126</f>
        <v>2016</v>
      </c>
      <c r="D132" s="7"/>
      <c r="E132" s="20">
        <f>+C132-B132+1</f>
        <v>122</v>
      </c>
      <c r="F132" s="7"/>
      <c r="G132" s="7"/>
      <c r="H132" s="7"/>
      <c r="I132" s="7"/>
      <c r="J132" s="7"/>
      <c r="K132" s="7"/>
      <c r="L132" s="7"/>
      <c r="M132" s="7"/>
      <c r="N132" s="7"/>
      <c r="P132" s="7"/>
      <c r="Q132" s="7"/>
      <c r="R132" s="7"/>
      <c r="T132" s="7"/>
      <c r="U132" s="7"/>
    </row>
    <row r="133" spans="1:42" ht="12.75">
      <c r="A133" s="7" t="s">
        <v>43</v>
      </c>
      <c r="B133" s="21">
        <f aca="true" t="shared" si="125" ref="B133:M133">AVERAGE(B5:B126)</f>
        <v>12.945901639344257</v>
      </c>
      <c r="C133" s="21">
        <f t="shared" si="125"/>
        <v>16.409836065573764</v>
      </c>
      <c r="D133" s="21">
        <f t="shared" si="125"/>
        <v>28.335537190082647</v>
      </c>
      <c r="E133" s="21">
        <f t="shared" si="125"/>
        <v>42.91900826446283</v>
      </c>
      <c r="F133" s="21">
        <f t="shared" si="125"/>
        <v>54.80661157024796</v>
      </c>
      <c r="G133" s="21">
        <f t="shared" si="125"/>
        <v>64.27438016528924</v>
      </c>
      <c r="H133" s="21">
        <f t="shared" si="125"/>
        <v>69.03305785123968</v>
      </c>
      <c r="I133" s="21">
        <f t="shared" si="125"/>
        <v>66.5900826446281</v>
      </c>
      <c r="J133" s="21">
        <f t="shared" si="125"/>
        <v>58.328925619834706</v>
      </c>
      <c r="K133" s="21">
        <f t="shared" si="125"/>
        <v>46.801652892562</v>
      </c>
      <c r="L133" s="21">
        <f t="shared" si="125"/>
        <v>31.899173553719013</v>
      </c>
      <c r="M133" s="21">
        <f t="shared" si="125"/>
        <v>18.55702479338843</v>
      </c>
      <c r="N133" s="17">
        <f>AVERAGE(B133:M133)</f>
        <v>42.575099354197725</v>
      </c>
      <c r="O133" s="21">
        <f>AVERAGE(O5:O126)</f>
        <v>42.56859504132231</v>
      </c>
      <c r="P133" s="21"/>
      <c r="Q133" s="21"/>
      <c r="R133" s="21"/>
      <c r="S133" s="22"/>
      <c r="T133" s="21"/>
      <c r="U133" s="21">
        <f aca="true" t="shared" si="126" ref="U133:AI133">AVERAGE(U5:U126)</f>
        <v>42.02038567493112</v>
      </c>
      <c r="V133" s="21">
        <f t="shared" si="126"/>
        <v>42.011054131054145</v>
      </c>
      <c r="W133" s="21">
        <f t="shared" si="126"/>
        <v>66.63250688705234</v>
      </c>
      <c r="X133" s="21">
        <f t="shared" si="126"/>
        <v>66.62917378917376</v>
      </c>
      <c r="Y133" s="21">
        <f t="shared" si="126"/>
        <v>45.67658402203857</v>
      </c>
      <c r="Z133" s="21">
        <f t="shared" si="126"/>
        <v>45.69116809116811</v>
      </c>
      <c r="AA133" s="21">
        <f t="shared" si="126"/>
        <v>16.007162534435263</v>
      </c>
      <c r="AB133" s="21">
        <f t="shared" si="126"/>
        <v>15.963304843304845</v>
      </c>
      <c r="AC133" s="21">
        <f t="shared" si="126"/>
        <v>42.570584045584056</v>
      </c>
      <c r="AD133" s="21">
        <f t="shared" si="126"/>
        <v>59.32534435261708</v>
      </c>
      <c r="AE133" s="21">
        <f t="shared" si="126"/>
        <v>59.29712250712253</v>
      </c>
      <c r="AF133" s="21">
        <f t="shared" si="126"/>
        <v>25.80250000000001</v>
      </c>
      <c r="AG133" s="21">
        <f t="shared" si="126"/>
        <v>25.843103448275862</v>
      </c>
      <c r="AH133" s="21">
        <f t="shared" si="126"/>
        <v>42.557916666666685</v>
      </c>
      <c r="AI133" s="21">
        <f t="shared" si="126"/>
        <v>42.56666666666667</v>
      </c>
      <c r="AJ133" s="21"/>
      <c r="AK133" s="21">
        <f>AVERAGE(AK5:AK126)</f>
        <v>36.60220385674931</v>
      </c>
      <c r="AL133" s="21">
        <f>AVERAGE(AL5:AL126)</f>
        <v>48.5349862258953</v>
      </c>
      <c r="AM133" s="21">
        <f>AVERAGE(AM5:AM126)</f>
        <v>42.555625000000006</v>
      </c>
      <c r="AO133" s="23"/>
      <c r="AP133" s="21">
        <f>AVERAGE(AP5:AP126)</f>
        <v>64.55661157024792</v>
      </c>
    </row>
    <row r="134" spans="1:42" ht="12.75">
      <c r="A134" t="s">
        <v>44</v>
      </c>
      <c r="B134" s="21">
        <f aca="true" t="shared" si="127" ref="B134:M134">MEDIAN(B5:B126)</f>
        <v>13.3</v>
      </c>
      <c r="C134" s="21">
        <f t="shared" si="127"/>
        <v>16.1</v>
      </c>
      <c r="D134" s="21">
        <f t="shared" si="127"/>
        <v>28</v>
      </c>
      <c r="E134" s="21">
        <f t="shared" si="127"/>
        <v>42.9</v>
      </c>
      <c r="F134" s="21">
        <f t="shared" si="127"/>
        <v>54.8</v>
      </c>
      <c r="G134" s="21">
        <f t="shared" si="127"/>
        <v>64.4</v>
      </c>
      <c r="H134" s="21">
        <f t="shared" si="127"/>
        <v>68.8</v>
      </c>
      <c r="I134" s="21">
        <f t="shared" si="127"/>
        <v>66.7</v>
      </c>
      <c r="J134" s="21">
        <f t="shared" si="127"/>
        <v>58.1</v>
      </c>
      <c r="K134" s="21">
        <f t="shared" si="127"/>
        <v>46.7</v>
      </c>
      <c r="L134" s="21">
        <f t="shared" si="127"/>
        <v>32.1</v>
      </c>
      <c r="M134" s="21">
        <f t="shared" si="127"/>
        <v>18.6</v>
      </c>
      <c r="N134" s="17"/>
      <c r="O134" s="21">
        <f>MEDIAN(O5:O126)</f>
        <v>42.4</v>
      </c>
      <c r="P134" s="21"/>
      <c r="Q134" s="21"/>
      <c r="R134" s="21"/>
      <c r="S134" s="22"/>
      <c r="T134" s="21"/>
      <c r="U134" s="21">
        <f aca="true" t="shared" si="128" ref="U134:AI134">MEDIAN(U5:U126)</f>
        <v>41.833333333333336</v>
      </c>
      <c r="V134" s="21">
        <f t="shared" si="128"/>
        <v>41.779999999999994</v>
      </c>
      <c r="W134" s="21">
        <f t="shared" si="128"/>
        <v>66.8</v>
      </c>
      <c r="X134" s="21">
        <f t="shared" si="128"/>
        <v>66.64000000000001</v>
      </c>
      <c r="Y134" s="21">
        <f t="shared" si="128"/>
        <v>45.73333333333333</v>
      </c>
      <c r="Z134" s="21">
        <f t="shared" si="128"/>
        <v>45.58</v>
      </c>
      <c r="AA134" s="21">
        <f t="shared" si="128"/>
        <v>15.9</v>
      </c>
      <c r="AB134" s="21">
        <f t="shared" si="128"/>
        <v>15.719999999999999</v>
      </c>
      <c r="AC134" s="21">
        <f t="shared" si="128"/>
        <v>42.40333333333333</v>
      </c>
      <c r="AD134" s="21">
        <f t="shared" si="128"/>
        <v>59.35</v>
      </c>
      <c r="AE134" s="21">
        <f t="shared" si="128"/>
        <v>59.24000000000001</v>
      </c>
      <c r="AF134" s="21">
        <f t="shared" si="128"/>
        <v>25.833333333333336</v>
      </c>
      <c r="AG134" s="21">
        <f t="shared" si="128"/>
        <v>25.688333333333333</v>
      </c>
      <c r="AH134" s="21">
        <f t="shared" si="128"/>
        <v>42.46666666666667</v>
      </c>
      <c r="AI134" s="21">
        <f t="shared" si="128"/>
        <v>42.37</v>
      </c>
      <c r="AJ134" s="21"/>
      <c r="AK134" s="21">
        <f>MEDIAN(AK5:AK126)</f>
        <v>36.38333333333333</v>
      </c>
      <c r="AL134" s="21">
        <f>MEDIAN(AL5:AL126)</f>
        <v>48.5</v>
      </c>
      <c r="AM134" s="21">
        <f>MEDIAN(AM5:AM126)</f>
        <v>42.5375</v>
      </c>
      <c r="AN134" s="23"/>
      <c r="AO134" s="23"/>
      <c r="AP134" s="21">
        <f>MEDIAN(AP5:AP126)</f>
        <v>64.775</v>
      </c>
    </row>
    <row r="135" spans="1:42" ht="12.75">
      <c r="A135" t="s">
        <v>45</v>
      </c>
      <c r="B135" s="21">
        <f aca="true" t="shared" si="129" ref="B135:M135">MODE(B5:B126)</f>
        <v>15.1</v>
      </c>
      <c r="C135" s="21">
        <f t="shared" si="129"/>
        <v>18.5</v>
      </c>
      <c r="D135" s="21">
        <f t="shared" si="129"/>
        <v>24.8</v>
      </c>
      <c r="E135" s="21">
        <f t="shared" si="129"/>
        <v>42.9</v>
      </c>
      <c r="F135" s="21">
        <f t="shared" si="129"/>
        <v>56.2</v>
      </c>
      <c r="G135" s="21">
        <f t="shared" si="129"/>
        <v>63.1</v>
      </c>
      <c r="H135" s="21">
        <f t="shared" si="129"/>
        <v>67.8</v>
      </c>
      <c r="I135" s="21">
        <f t="shared" si="129"/>
        <v>66.7</v>
      </c>
      <c r="J135" s="21">
        <f t="shared" si="129"/>
        <v>57.2</v>
      </c>
      <c r="K135" s="21">
        <f t="shared" si="129"/>
        <v>46</v>
      </c>
      <c r="L135" s="21">
        <f t="shared" si="129"/>
        <v>27.5</v>
      </c>
      <c r="M135" s="21">
        <f t="shared" si="129"/>
        <v>21.7</v>
      </c>
      <c r="N135" s="17"/>
      <c r="O135" s="21">
        <f>MODE(O5:O126)</f>
        <v>42.90833333333333</v>
      </c>
      <c r="P135" s="21"/>
      <c r="Q135" s="21"/>
      <c r="R135" s="21"/>
      <c r="S135" s="22"/>
      <c r="T135" s="21"/>
      <c r="U135" s="21">
        <f aca="true" t="shared" si="130" ref="U135:AI135">MODE(U5:U126)</f>
        <v>41.800000000000004</v>
      </c>
      <c r="V135" s="21">
        <f t="shared" si="130"/>
        <v>44.28666666666667</v>
      </c>
      <c r="W135" s="21">
        <f t="shared" si="130"/>
        <v>67.2</v>
      </c>
      <c r="X135" s="21">
        <f t="shared" si="130"/>
        <v>66.93333333333334</v>
      </c>
      <c r="Y135" s="21">
        <f t="shared" si="130"/>
        <v>46.1</v>
      </c>
      <c r="Z135" s="21">
        <f t="shared" si="130"/>
        <v>45.026666666666664</v>
      </c>
      <c r="AA135" s="21">
        <f t="shared" si="130"/>
        <v>17.900000000000002</v>
      </c>
      <c r="AB135" s="21">
        <f t="shared" si="130"/>
        <v>15</v>
      </c>
      <c r="AC135" s="21">
        <f t="shared" si="130"/>
        <v>42.013333333333335</v>
      </c>
      <c r="AD135" s="21">
        <f t="shared" si="130"/>
        <v>59.25</v>
      </c>
      <c r="AE135" s="21">
        <f t="shared" si="130"/>
        <v>60.31</v>
      </c>
      <c r="AF135" s="21">
        <f t="shared" si="130"/>
        <v>25.916666666666668</v>
      </c>
      <c r="AG135" s="21" t="e">
        <f t="shared" si="130"/>
        <v>#N/A</v>
      </c>
      <c r="AH135" s="21">
        <f t="shared" si="130"/>
        <v>42.375</v>
      </c>
      <c r="AI135" s="21">
        <f t="shared" si="130"/>
        <v>42.07333333333334</v>
      </c>
      <c r="AJ135" s="21"/>
      <c r="AK135" s="21">
        <f>MODE(AK5:AK126)</f>
        <v>37.666666666666664</v>
      </c>
      <c r="AL135" s="21">
        <f>MODE(AL5:AL126)</f>
        <v>49.583333333333336</v>
      </c>
      <c r="AM135" s="21">
        <f>MODE(AM5:AM126)</f>
        <v>42.949999999999996</v>
      </c>
      <c r="AN135" s="23"/>
      <c r="AO135" s="7"/>
      <c r="AP135" s="21">
        <f>MODE(AP5:AP126)</f>
        <v>64.9</v>
      </c>
    </row>
    <row r="136" spans="1:42" ht="12.75">
      <c r="A136" s="7" t="s">
        <v>46</v>
      </c>
      <c r="B136" s="7">
        <f>STDEVP(B5:B126)</f>
        <v>5.736468719288421</v>
      </c>
      <c r="C136" s="7">
        <f aca="true" t="shared" si="131" ref="C136:M136">STDEVP(C5:C126)</f>
        <v>5.656396492874337</v>
      </c>
      <c r="D136" s="7">
        <f t="shared" si="131"/>
        <v>4.944599851012501</v>
      </c>
      <c r="E136" s="7">
        <f t="shared" si="131"/>
        <v>3.4426185029649305</v>
      </c>
      <c r="F136" s="7">
        <f t="shared" si="131"/>
        <v>3.304010474069156</v>
      </c>
      <c r="G136" s="7">
        <f t="shared" si="131"/>
        <v>2.6816649856281014</v>
      </c>
      <c r="H136" s="7">
        <f t="shared" si="131"/>
        <v>2.4122068504204224</v>
      </c>
      <c r="I136" s="7">
        <f t="shared" si="131"/>
        <v>2.433662171176968</v>
      </c>
      <c r="J136" s="7">
        <f t="shared" si="131"/>
        <v>2.604079381320712</v>
      </c>
      <c r="K136" s="7">
        <f t="shared" si="131"/>
        <v>3.43593031108853</v>
      </c>
      <c r="L136" s="7">
        <f t="shared" si="131"/>
        <v>3.9604135327064336</v>
      </c>
      <c r="M136" s="7">
        <f t="shared" si="131"/>
        <v>5.23138694133438</v>
      </c>
      <c r="N136" s="17"/>
      <c r="O136" s="7">
        <f>STDEVP(O5:O126)</f>
        <v>1.6437849949595038</v>
      </c>
      <c r="P136" s="17"/>
      <c r="Q136" s="17"/>
      <c r="R136" s="17"/>
      <c r="T136" s="17"/>
      <c r="U136" s="7">
        <f aca="true" t="shared" si="132" ref="U136:AI136">STDEVP(U5:U126)</f>
        <v>2.579260975372314</v>
      </c>
      <c r="V136" s="7">
        <f t="shared" si="132"/>
        <v>1.1355163029973507</v>
      </c>
      <c r="W136" s="7">
        <f t="shared" si="132"/>
        <v>1.7924772030902134</v>
      </c>
      <c r="X136" s="7">
        <f t="shared" si="132"/>
        <v>0.8725257685082447</v>
      </c>
      <c r="Y136" s="7">
        <f t="shared" si="132"/>
        <v>2.1156318141320924</v>
      </c>
      <c r="Z136" s="7">
        <f t="shared" si="132"/>
        <v>0.9100910817404477</v>
      </c>
      <c r="AA136" s="7">
        <f t="shared" si="132"/>
        <v>3.8750341841830216</v>
      </c>
      <c r="AB136" s="7">
        <f t="shared" si="132"/>
        <v>1.9197733769253587</v>
      </c>
      <c r="AC136" s="7">
        <f t="shared" si="132"/>
        <v>0.922196434513291</v>
      </c>
      <c r="AD136" s="7">
        <f t="shared" si="132"/>
        <v>1.5402036452796606</v>
      </c>
      <c r="AE136" s="7">
        <f t="shared" si="132"/>
        <v>0.7968020014008806</v>
      </c>
      <c r="AF136" s="7">
        <f t="shared" si="132"/>
        <v>2.5713383260545544</v>
      </c>
      <c r="AG136" s="7">
        <f t="shared" si="132"/>
        <v>1.2843436629153697</v>
      </c>
      <c r="AH136" s="7">
        <f t="shared" si="132"/>
        <v>1.7116667511900878</v>
      </c>
      <c r="AI136" s="7">
        <f t="shared" si="132"/>
        <v>0.9178167028334141</v>
      </c>
      <c r="AJ136" s="17"/>
      <c r="AK136" s="7">
        <f>STDEVP(AK5:AK126)</f>
        <v>2.4129461644641403</v>
      </c>
      <c r="AL136" s="7">
        <f>STDEVP(AL5:AL126)</f>
        <v>1.6604089201697936</v>
      </c>
      <c r="AM136" s="7">
        <f>STDEVP(AM5:AM126)</f>
        <v>1.5970361591505242</v>
      </c>
      <c r="AN136" s="7"/>
      <c r="AO136" s="7"/>
      <c r="AP136" s="7">
        <f>STDEVP(AP5:AP126)</f>
        <v>1.5933869294598748</v>
      </c>
    </row>
    <row r="137" spans="1:42" ht="12.75">
      <c r="A137" s="7" t="s">
        <v>54</v>
      </c>
      <c r="B137" s="7">
        <f>SKEW(B5:B126)</f>
        <v>-0.232233935610505</v>
      </c>
      <c r="C137" s="7">
        <f aca="true" t="shared" si="133" ref="C137:M137">SKEW(C5:C126)</f>
        <v>0.04896941292120938</v>
      </c>
      <c r="D137" s="7">
        <f t="shared" si="133"/>
        <v>0.4776696765942737</v>
      </c>
      <c r="E137" s="7">
        <f t="shared" si="133"/>
        <v>-0.008381570652863123</v>
      </c>
      <c r="F137" s="7">
        <f t="shared" si="133"/>
        <v>0.03774150785863088</v>
      </c>
      <c r="G137" s="7">
        <f t="shared" si="133"/>
        <v>-0.06255947578460319</v>
      </c>
      <c r="H137" s="7">
        <f t="shared" si="133"/>
        <v>0.2892320553148178</v>
      </c>
      <c r="I137" s="7">
        <f t="shared" si="133"/>
        <v>0.17347231382670322</v>
      </c>
      <c r="J137" s="7">
        <f t="shared" si="133"/>
        <v>0.14921136289545597</v>
      </c>
      <c r="K137" s="7">
        <f t="shared" si="133"/>
        <v>-0.0020823520984678415</v>
      </c>
      <c r="L137" s="7">
        <f t="shared" si="133"/>
        <v>-0.02661047463562581</v>
      </c>
      <c r="M137" s="7">
        <f t="shared" si="133"/>
        <v>-0.09603703668125801</v>
      </c>
      <c r="N137" s="17"/>
      <c r="O137" s="7">
        <f>SKEW(O5:O126)</f>
        <v>0.43660713201275503</v>
      </c>
      <c r="P137" s="17"/>
      <c r="Q137" s="17"/>
      <c r="R137" s="17"/>
      <c r="T137" s="17"/>
      <c r="U137" s="7">
        <f aca="true" t="shared" si="134" ref="U137:AI137">SKEW(U5:U126)</f>
        <v>0.5184620247350032</v>
      </c>
      <c r="V137" s="7">
        <f t="shared" si="134"/>
        <v>0.6595234775673853</v>
      </c>
      <c r="W137" s="7">
        <f t="shared" si="134"/>
        <v>-0.218832171626592</v>
      </c>
      <c r="X137" s="7">
        <f t="shared" si="134"/>
        <v>-0.06422346399255628</v>
      </c>
      <c r="Y137" s="7">
        <f t="shared" si="134"/>
        <v>0.08727939230381457</v>
      </c>
      <c r="Z137" s="7">
        <f t="shared" si="134"/>
        <v>0.5559420433162244</v>
      </c>
      <c r="AA137" s="7">
        <f t="shared" si="134"/>
        <v>0.04819826409124812</v>
      </c>
      <c r="AB137" s="7">
        <f t="shared" si="134"/>
        <v>0.455050830050405</v>
      </c>
      <c r="AC137" s="7">
        <f t="shared" si="134"/>
        <v>0.6509929809083674</v>
      </c>
      <c r="AD137" s="7">
        <f t="shared" si="134"/>
        <v>-0.05636226036452301</v>
      </c>
      <c r="AE137" s="7">
        <f t="shared" si="134"/>
        <v>0.009971823304618547</v>
      </c>
      <c r="AF137" s="7">
        <f t="shared" si="134"/>
        <v>0.20546155198385993</v>
      </c>
      <c r="AG137" s="7">
        <f t="shared" si="134"/>
        <v>0.7828240434074346</v>
      </c>
      <c r="AH137" s="7">
        <f t="shared" si="134"/>
        <v>0.3563398382553223</v>
      </c>
      <c r="AI137" s="7">
        <f t="shared" si="134"/>
        <v>0.6904213639685001</v>
      </c>
      <c r="AJ137" s="17"/>
      <c r="AK137" s="7">
        <f>SKEW(AK5:AK126)</f>
        <v>0.3043456349041619</v>
      </c>
      <c r="AL137" s="7">
        <f>SKEW(AL5:AL126)</f>
        <v>0.13461485650141738</v>
      </c>
      <c r="AM137" s="7">
        <f>SKEW(AM5:AM126)</f>
        <v>0.39735394154583165</v>
      </c>
      <c r="AN137" s="7"/>
      <c r="AO137" s="7"/>
      <c r="AP137" s="7">
        <f>SKEW(AP5:AP126)</f>
        <v>-0.1703494171899173</v>
      </c>
    </row>
    <row r="138" spans="1:42" ht="12.75">
      <c r="A138" s="24" t="s">
        <v>28</v>
      </c>
      <c r="B138" s="8">
        <f aca="true" t="shared" si="135" ref="B138:M138">MAX(B5:B126)</f>
        <v>27.7</v>
      </c>
      <c r="C138" s="8">
        <f t="shared" si="135"/>
        <v>31.6</v>
      </c>
      <c r="D138" s="8">
        <f t="shared" si="135"/>
        <v>45.6</v>
      </c>
      <c r="E138" s="8">
        <f t="shared" si="135"/>
        <v>51.4</v>
      </c>
      <c r="F138" s="8">
        <f t="shared" si="135"/>
        <v>63</v>
      </c>
      <c r="G138" s="8">
        <f t="shared" si="135"/>
        <v>72</v>
      </c>
      <c r="H138" s="8">
        <f t="shared" si="135"/>
        <v>75</v>
      </c>
      <c r="I138" s="8">
        <f t="shared" si="135"/>
        <v>73.4</v>
      </c>
      <c r="J138" s="8">
        <f t="shared" si="135"/>
        <v>64.7</v>
      </c>
      <c r="K138" s="8">
        <f t="shared" si="135"/>
        <v>56.2</v>
      </c>
      <c r="L138" s="8">
        <f t="shared" si="135"/>
        <v>43.2</v>
      </c>
      <c r="M138" s="8">
        <f t="shared" si="135"/>
        <v>31.8</v>
      </c>
      <c r="N138" s="17"/>
      <c r="O138" s="8">
        <f>MAX(O5:O126)</f>
        <v>47.39166666666666</v>
      </c>
      <c r="P138" s="8"/>
      <c r="Q138" s="8">
        <f>MAX(Q5:Q126)</f>
        <v>75</v>
      </c>
      <c r="R138" s="8">
        <f>MAX(R5:R126)</f>
        <v>24</v>
      </c>
      <c r="S138" s="25">
        <f>MAX(S5:S126)</f>
        <v>12</v>
      </c>
      <c r="T138" s="8"/>
      <c r="U138" s="8">
        <f aca="true" t="shared" si="136" ref="U138:AI138">MAX(U5:U126)</f>
        <v>50.1</v>
      </c>
      <c r="V138" s="8">
        <f t="shared" si="136"/>
        <v>44.946666666666665</v>
      </c>
      <c r="W138" s="8">
        <f t="shared" si="136"/>
        <v>70.53333333333333</v>
      </c>
      <c r="X138" s="8">
        <f t="shared" si="136"/>
        <v>68.6</v>
      </c>
      <c r="Y138" s="8">
        <f t="shared" si="136"/>
        <v>51.43333333333334</v>
      </c>
      <c r="Z138" s="8">
        <f t="shared" si="136"/>
        <v>47.873333333333335</v>
      </c>
      <c r="AA138" s="8">
        <f t="shared" si="136"/>
        <v>26.066666666666666</v>
      </c>
      <c r="AB138" s="8">
        <f t="shared" si="136"/>
        <v>21.74</v>
      </c>
      <c r="AC138" s="8">
        <f t="shared" si="136"/>
        <v>45.29666666666667</v>
      </c>
      <c r="AD138" s="8">
        <f t="shared" si="136"/>
        <v>63.1</v>
      </c>
      <c r="AE138" s="8">
        <f t="shared" si="136"/>
        <v>60.79</v>
      </c>
      <c r="AF138" s="8">
        <f t="shared" si="136"/>
        <v>34.199999999999996</v>
      </c>
      <c r="AG138" s="8">
        <f t="shared" si="136"/>
        <v>30.04666666666667</v>
      </c>
      <c r="AH138" s="8">
        <f t="shared" si="136"/>
        <v>48.050000000000004</v>
      </c>
      <c r="AI138" s="8">
        <f t="shared" si="136"/>
        <v>45.391666666666666</v>
      </c>
      <c r="AJ138" s="8"/>
      <c r="AK138" s="8">
        <f>MAX(AK5:AK126)</f>
        <v>44.133333333333326</v>
      </c>
      <c r="AL138" s="8">
        <f>MAX(AL5:AL126)</f>
        <v>53.45000000000001</v>
      </c>
      <c r="AM138" s="8">
        <f>MAX(AM5:AM126)</f>
        <v>47.983333333333334</v>
      </c>
      <c r="AN138" s="7"/>
      <c r="AO138" s="26"/>
      <c r="AP138" s="8">
        <f>MAX(AP5:AP126)</f>
        <v>68.275</v>
      </c>
    </row>
    <row r="139" spans="1:42" ht="12.75">
      <c r="A139" s="24" t="s">
        <v>29</v>
      </c>
      <c r="B139" s="27">
        <f aca="true" t="shared" si="137" ref="B139:M139">MIN(B5:B126)</f>
        <v>-5.1</v>
      </c>
      <c r="C139" s="27">
        <f t="shared" si="137"/>
        <v>0.4</v>
      </c>
      <c r="D139" s="27">
        <f t="shared" si="137"/>
        <v>17.4</v>
      </c>
      <c r="E139" s="27">
        <f t="shared" si="137"/>
        <v>34.7</v>
      </c>
      <c r="F139" s="27">
        <f t="shared" si="137"/>
        <v>46.7</v>
      </c>
      <c r="G139" s="27">
        <f t="shared" si="137"/>
        <v>57.4</v>
      </c>
      <c r="H139" s="27">
        <f t="shared" si="137"/>
        <v>63.3</v>
      </c>
      <c r="I139" s="27">
        <f t="shared" si="137"/>
        <v>61</v>
      </c>
      <c r="J139" s="27">
        <f t="shared" si="137"/>
        <v>51.8</v>
      </c>
      <c r="K139" s="27">
        <f t="shared" si="137"/>
        <v>36.5</v>
      </c>
      <c r="L139" s="27">
        <f t="shared" si="137"/>
        <v>23</v>
      </c>
      <c r="M139" s="27">
        <f t="shared" si="137"/>
        <v>6.9</v>
      </c>
      <c r="N139" s="17"/>
      <c r="O139" s="27">
        <f>MIN(O5:O126)</f>
        <v>37.974999999999994</v>
      </c>
      <c r="P139" s="27"/>
      <c r="Q139" s="27">
        <f>MIN(Q5:Q126)</f>
        <v>22.6</v>
      </c>
      <c r="R139" s="27">
        <f>MIN(R5:R126)</f>
        <v>-5.1</v>
      </c>
      <c r="S139" s="28">
        <f>MIN(S5:S126)</f>
        <v>2</v>
      </c>
      <c r="T139" s="27"/>
      <c r="U139" s="27">
        <f aca="true" t="shared" si="138" ref="U139:AI139">MIN(U5:U126)</f>
        <v>36.666666666666664</v>
      </c>
      <c r="V139" s="27">
        <f t="shared" si="138"/>
        <v>39.88666666666667</v>
      </c>
      <c r="W139" s="27">
        <f t="shared" si="138"/>
        <v>61.5</v>
      </c>
      <c r="X139" s="27">
        <f t="shared" si="138"/>
        <v>64.46000000000001</v>
      </c>
      <c r="Y139" s="27">
        <f t="shared" si="138"/>
        <v>40.300000000000004</v>
      </c>
      <c r="Z139" s="27">
        <f t="shared" si="138"/>
        <v>43.99333333333333</v>
      </c>
      <c r="AA139" s="27">
        <f t="shared" si="138"/>
        <v>6.833333333333333</v>
      </c>
      <c r="AB139" s="27">
        <f t="shared" si="138"/>
        <v>12.286666666666667</v>
      </c>
      <c r="AC139" s="27">
        <f t="shared" si="138"/>
        <v>41.01</v>
      </c>
      <c r="AD139" s="27">
        <f t="shared" si="138"/>
        <v>55.366666666666674</v>
      </c>
      <c r="AE139" s="27">
        <f t="shared" si="138"/>
        <v>57.40666666666667</v>
      </c>
      <c r="AF139" s="27">
        <f t="shared" si="138"/>
        <v>19.583333333333336</v>
      </c>
      <c r="AG139" s="27">
        <f t="shared" si="138"/>
        <v>23.636666666666667</v>
      </c>
      <c r="AH139" s="27">
        <f t="shared" si="138"/>
        <v>38.55833333333333</v>
      </c>
      <c r="AI139" s="27">
        <f t="shared" si="138"/>
        <v>40.92166666666667</v>
      </c>
      <c r="AJ139" s="27"/>
      <c r="AK139" s="27">
        <f>MIN(AK5:AK126)</f>
        <v>31.13333333333333</v>
      </c>
      <c r="AL139" s="27">
        <f>MIN(AL5:AL126)</f>
        <v>44.583333333333336</v>
      </c>
      <c r="AM139" s="27">
        <f>MIN(AM5:AM126)</f>
        <v>38.6</v>
      </c>
      <c r="AN139" s="26"/>
      <c r="AO139" s="29"/>
      <c r="AP139" s="27">
        <f>MIN(AP5:AP126)</f>
        <v>60.7</v>
      </c>
    </row>
    <row r="140" spans="1:42" ht="12.75">
      <c r="A140" s="24" t="s">
        <v>47</v>
      </c>
      <c r="B140" s="30">
        <f aca="true" t="shared" si="139" ref="B140:M140">COUNT(B5:B126)</f>
        <v>122</v>
      </c>
      <c r="C140" s="30">
        <f t="shared" si="139"/>
        <v>122</v>
      </c>
      <c r="D140" s="30">
        <f t="shared" si="139"/>
        <v>121</v>
      </c>
      <c r="E140" s="30">
        <f t="shared" si="139"/>
        <v>121</v>
      </c>
      <c r="F140" s="30">
        <f t="shared" si="139"/>
        <v>121</v>
      </c>
      <c r="G140" s="30">
        <f t="shared" si="139"/>
        <v>121</v>
      </c>
      <c r="H140" s="30">
        <f t="shared" si="139"/>
        <v>121</v>
      </c>
      <c r="I140" s="30">
        <f t="shared" si="139"/>
        <v>121</v>
      </c>
      <c r="J140" s="30">
        <f t="shared" si="139"/>
        <v>121</v>
      </c>
      <c r="K140" s="30">
        <f t="shared" si="139"/>
        <v>121</v>
      </c>
      <c r="L140" s="30">
        <f t="shared" si="139"/>
        <v>121</v>
      </c>
      <c r="M140" s="30">
        <f t="shared" si="139"/>
        <v>121</v>
      </c>
      <c r="N140" s="30"/>
      <c r="O140" s="30">
        <f>COUNT(O5:O126)</f>
        <v>121</v>
      </c>
      <c r="Q140" s="30">
        <f>COUNT(Q5:Q126)</f>
        <v>122</v>
      </c>
      <c r="R140" s="30">
        <f>COUNT(R5:R126)</f>
        <v>122</v>
      </c>
      <c r="S140" s="30">
        <f>COUNT(S5:S126)</f>
        <v>122</v>
      </c>
      <c r="U140" s="30">
        <f aca="true" t="shared" si="140" ref="U140:AI140">COUNT(U5:U126)</f>
        <v>121</v>
      </c>
      <c r="V140" s="30">
        <f t="shared" si="140"/>
        <v>117</v>
      </c>
      <c r="W140" s="30">
        <f t="shared" si="140"/>
        <v>121</v>
      </c>
      <c r="X140" s="30">
        <f t="shared" si="140"/>
        <v>117</v>
      </c>
      <c r="Y140" s="30">
        <f t="shared" si="140"/>
        <v>121</v>
      </c>
      <c r="Z140" s="30">
        <f t="shared" si="140"/>
        <v>117</v>
      </c>
      <c r="AA140" s="30">
        <f t="shared" si="140"/>
        <v>121</v>
      </c>
      <c r="AB140" s="30">
        <f t="shared" si="140"/>
        <v>117</v>
      </c>
      <c r="AC140" s="30">
        <f t="shared" si="140"/>
        <v>117</v>
      </c>
      <c r="AD140" s="30">
        <f t="shared" si="140"/>
        <v>121</v>
      </c>
      <c r="AE140" s="30">
        <f t="shared" si="140"/>
        <v>117</v>
      </c>
      <c r="AF140" s="30">
        <f t="shared" si="140"/>
        <v>120</v>
      </c>
      <c r="AG140" s="30">
        <f t="shared" si="140"/>
        <v>116</v>
      </c>
      <c r="AH140" s="30">
        <f t="shared" si="140"/>
        <v>120</v>
      </c>
      <c r="AI140" s="30">
        <f t="shared" si="140"/>
        <v>116</v>
      </c>
      <c r="AK140" s="30">
        <f>COUNT(AK5:AK126)</f>
        <v>121</v>
      </c>
      <c r="AL140" s="30">
        <f>COUNT(AL5:AL126)</f>
        <v>121</v>
      </c>
      <c r="AM140" s="30">
        <f>COUNT(AM5:AM126)</f>
        <v>120</v>
      </c>
      <c r="AN140" s="29"/>
      <c r="AO140" s="29"/>
      <c r="AP140" s="30">
        <f>COUNT(AP5:AP126)</f>
        <v>121</v>
      </c>
    </row>
    <row r="141" spans="1:42" ht="12.75">
      <c r="A141" s="24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Q141" s="30"/>
      <c r="R141" s="30"/>
      <c r="S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K141" s="30"/>
      <c r="AL141" s="30"/>
      <c r="AM141" s="30"/>
      <c r="AN141" s="29"/>
      <c r="AP141" s="30"/>
    </row>
    <row r="142" spans="1:42" ht="12.75">
      <c r="A142" t="s">
        <v>42</v>
      </c>
      <c r="B142" s="20">
        <f>+A11</f>
        <v>1901</v>
      </c>
      <c r="C142" s="20">
        <f>+A110</f>
        <v>2000</v>
      </c>
      <c r="D142" s="7"/>
      <c r="E142" s="20">
        <f>+C142-B142+1</f>
        <v>100</v>
      </c>
      <c r="F142" s="7"/>
      <c r="G142" s="7"/>
      <c r="H142" s="7"/>
      <c r="I142" s="7"/>
      <c r="J142" s="7"/>
      <c r="K142" s="7"/>
      <c r="L142" s="7"/>
      <c r="M142" s="7"/>
      <c r="N142" s="7"/>
      <c r="Q142" s="7"/>
      <c r="R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K142" s="7"/>
      <c r="AL142" s="7"/>
      <c r="AM142" s="7"/>
      <c r="AP142" s="7"/>
    </row>
    <row r="143" spans="1:42" ht="12.75">
      <c r="A143" s="7" t="s">
        <v>43</v>
      </c>
      <c r="B143" s="21">
        <f aca="true" t="shared" si="141" ref="B143:M143">AVERAGE(B11:B110)</f>
        <v>12.431999999999999</v>
      </c>
      <c r="C143" s="21">
        <f t="shared" si="141"/>
        <v>16.392999999999994</v>
      </c>
      <c r="D143" s="21">
        <f t="shared" si="141"/>
        <v>28.313000000000006</v>
      </c>
      <c r="E143" s="21">
        <f t="shared" si="141"/>
        <v>42.62500000000003</v>
      </c>
      <c r="F143" s="21">
        <f t="shared" si="141"/>
        <v>54.65</v>
      </c>
      <c r="G143" s="21">
        <f t="shared" si="141"/>
        <v>64.11200000000001</v>
      </c>
      <c r="H143" s="21">
        <f t="shared" si="141"/>
        <v>68.93200000000002</v>
      </c>
      <c r="I143" s="21">
        <f t="shared" si="141"/>
        <v>66.395</v>
      </c>
      <c r="J143" s="21">
        <f t="shared" si="141"/>
        <v>58.025999999999996</v>
      </c>
      <c r="K143" s="21">
        <f t="shared" si="141"/>
        <v>46.8</v>
      </c>
      <c r="L143" s="21">
        <f t="shared" si="141"/>
        <v>31.609</v>
      </c>
      <c r="M143" s="21">
        <f t="shared" si="141"/>
        <v>18.127</v>
      </c>
      <c r="N143" s="17">
        <f>AVERAGE(B143:M143)</f>
        <v>42.36783333333334</v>
      </c>
      <c r="O143" s="21">
        <f>AVERAGE(O11:O110)</f>
        <v>42.36783333333333</v>
      </c>
      <c r="Q143" s="7"/>
      <c r="R143" s="7"/>
      <c r="U143" s="21">
        <f aca="true" t="shared" si="142" ref="U143:AI143">AVERAGE(U11:U110)</f>
        <v>41.86266666666668</v>
      </c>
      <c r="V143" s="21">
        <f t="shared" si="142"/>
        <v>41.8304</v>
      </c>
      <c r="W143" s="21">
        <f t="shared" si="142"/>
        <v>66.47966666666666</v>
      </c>
      <c r="X143" s="21">
        <f t="shared" si="142"/>
        <v>66.49219999999997</v>
      </c>
      <c r="Y143" s="21">
        <f t="shared" si="142"/>
        <v>45.47833333333334</v>
      </c>
      <c r="Z143" s="21">
        <f t="shared" si="142"/>
        <v>45.493133333333354</v>
      </c>
      <c r="AA143" s="21">
        <f t="shared" si="142"/>
        <v>15.684000000000005</v>
      </c>
      <c r="AB143" s="21">
        <f t="shared" si="142"/>
        <v>15.724666666666664</v>
      </c>
      <c r="AC143" s="21">
        <f t="shared" si="142"/>
        <v>42.373966666666654</v>
      </c>
      <c r="AD143" s="21">
        <f t="shared" si="142"/>
        <v>59.12333333333335</v>
      </c>
      <c r="AE143" s="21">
        <f t="shared" si="142"/>
        <v>59.13293333333335</v>
      </c>
      <c r="AF143" s="21">
        <f t="shared" si="142"/>
        <v>25.63216666666667</v>
      </c>
      <c r="AG143" s="21">
        <f t="shared" si="142"/>
        <v>25.64320000000001</v>
      </c>
      <c r="AH143" s="21">
        <f t="shared" si="142"/>
        <v>42.37675000000001</v>
      </c>
      <c r="AI143" s="21">
        <f t="shared" si="142"/>
        <v>42.390983333333345</v>
      </c>
      <c r="AK143" s="21">
        <f>AVERAGE(AK11:AK110)</f>
        <v>36.42083333333335</v>
      </c>
      <c r="AL143" s="21">
        <f>AVERAGE(AL11:AL110)</f>
        <v>48.314833333333326</v>
      </c>
      <c r="AM143" s="21">
        <f>AVERAGE(AM11:AM110)</f>
        <v>42.37841666666666</v>
      </c>
      <c r="AO143" s="31"/>
      <c r="AP143" s="21">
        <f>AVERAGE(AP11:AP110)</f>
        <v>64.36625</v>
      </c>
    </row>
    <row r="144" spans="1:42" ht="12.75">
      <c r="A144" t="s">
        <v>44</v>
      </c>
      <c r="B144" s="21">
        <f aca="true" t="shared" si="143" ref="B144:M144">MEDIAN(B11:B110)</f>
        <v>12.850000000000001</v>
      </c>
      <c r="C144" s="21">
        <f t="shared" si="143"/>
        <v>15.9</v>
      </c>
      <c r="D144" s="21">
        <f t="shared" si="143"/>
        <v>28.299999999999997</v>
      </c>
      <c r="E144" s="21">
        <f t="shared" si="143"/>
        <v>42.55</v>
      </c>
      <c r="F144" s="21">
        <f t="shared" si="143"/>
        <v>54.45</v>
      </c>
      <c r="G144" s="21">
        <f t="shared" si="143"/>
        <v>63.9</v>
      </c>
      <c r="H144" s="21">
        <f t="shared" si="143"/>
        <v>68.7</v>
      </c>
      <c r="I144" s="21">
        <f t="shared" si="143"/>
        <v>66.5</v>
      </c>
      <c r="J144" s="21">
        <f t="shared" si="143"/>
        <v>58</v>
      </c>
      <c r="K144" s="21">
        <f t="shared" si="143"/>
        <v>46.55</v>
      </c>
      <c r="L144" s="21">
        <f t="shared" si="143"/>
        <v>31.65</v>
      </c>
      <c r="M144" s="21">
        <f t="shared" si="143"/>
        <v>18.35</v>
      </c>
      <c r="N144" s="21"/>
      <c r="O144" s="21">
        <f>MEDIAN(O11:O110)</f>
        <v>42.225</v>
      </c>
      <c r="Q144" s="7"/>
      <c r="R144" s="7"/>
      <c r="U144" s="21">
        <f aca="true" t="shared" si="144" ref="U144:AI144">MEDIAN(U11:U110)</f>
        <v>41.766666666666666</v>
      </c>
      <c r="V144" s="21">
        <f t="shared" si="144"/>
        <v>41.60666666666667</v>
      </c>
      <c r="W144" s="21">
        <f t="shared" si="144"/>
        <v>66.55000000000001</v>
      </c>
      <c r="X144" s="21">
        <f t="shared" si="144"/>
        <v>66.44333333333334</v>
      </c>
      <c r="Y144" s="21">
        <f t="shared" si="144"/>
        <v>45.5</v>
      </c>
      <c r="Z144" s="21">
        <f t="shared" si="144"/>
        <v>45.34</v>
      </c>
      <c r="AA144" s="21">
        <f t="shared" si="144"/>
        <v>15.733333333333334</v>
      </c>
      <c r="AB144" s="21">
        <f t="shared" si="144"/>
        <v>15.6</v>
      </c>
      <c r="AC144" s="21">
        <f t="shared" si="144"/>
        <v>42.24000000000001</v>
      </c>
      <c r="AD144" s="21">
        <f t="shared" si="144"/>
        <v>59.099999999999994</v>
      </c>
      <c r="AE144" s="21">
        <f t="shared" si="144"/>
        <v>59.05166666666666</v>
      </c>
      <c r="AF144" s="21">
        <f t="shared" si="144"/>
        <v>25.675000000000004</v>
      </c>
      <c r="AG144" s="21">
        <f t="shared" si="144"/>
        <v>25.556666666666665</v>
      </c>
      <c r="AH144" s="21">
        <f t="shared" si="144"/>
        <v>42.33333333333333</v>
      </c>
      <c r="AI144" s="21">
        <f t="shared" si="144"/>
        <v>42.23583333333333</v>
      </c>
      <c r="AK144" s="21">
        <f>MEDIAN(AK11:AK110)</f>
        <v>36.25833333333333</v>
      </c>
      <c r="AL144" s="21">
        <f>MEDIAN(AL11:AL110)</f>
        <v>48.45833333333333</v>
      </c>
      <c r="AM144" s="21">
        <f>MEDIAN(AM11:AM110)</f>
        <v>42.34583333333333</v>
      </c>
      <c r="AN144" s="31"/>
      <c r="AO144" s="23"/>
      <c r="AP144" s="21">
        <f>MEDIAN(AP11:AP110)</f>
        <v>64.5625</v>
      </c>
    </row>
    <row r="145" spans="1:42" ht="12.75">
      <c r="A145" t="s">
        <v>45</v>
      </c>
      <c r="B145" s="21">
        <f aca="true" t="shared" si="145" ref="B145:M145">MODE(B11:B110)</f>
        <v>15.1</v>
      </c>
      <c r="C145" s="21">
        <f t="shared" si="145"/>
        <v>14.6</v>
      </c>
      <c r="D145" s="21">
        <f t="shared" si="145"/>
        <v>34.1</v>
      </c>
      <c r="E145" s="21">
        <f t="shared" si="145"/>
        <v>44.4</v>
      </c>
      <c r="F145" s="21">
        <f t="shared" si="145"/>
        <v>52.4</v>
      </c>
      <c r="G145" s="21">
        <f t="shared" si="145"/>
        <v>63.1</v>
      </c>
      <c r="H145" s="21">
        <f t="shared" si="145"/>
        <v>67.8</v>
      </c>
      <c r="I145" s="21">
        <f t="shared" si="145"/>
        <v>66.7</v>
      </c>
      <c r="J145" s="21">
        <f t="shared" si="145"/>
        <v>57.2</v>
      </c>
      <c r="K145" s="21">
        <f t="shared" si="145"/>
        <v>47.8</v>
      </c>
      <c r="L145" s="21">
        <f t="shared" si="145"/>
        <v>33.4</v>
      </c>
      <c r="M145" s="21">
        <f t="shared" si="145"/>
        <v>20.5</v>
      </c>
      <c r="N145" s="21"/>
      <c r="O145" s="21">
        <f>MODE(O11:O110)</f>
        <v>42.65</v>
      </c>
      <c r="Q145" s="7"/>
      <c r="R145" s="7"/>
      <c r="U145" s="21">
        <f aca="true" t="shared" si="146" ref="U145:AI145">MODE(U11:U110)</f>
        <v>41.800000000000004</v>
      </c>
      <c r="V145" s="21">
        <f t="shared" si="146"/>
        <v>42.62</v>
      </c>
      <c r="W145" s="21">
        <f t="shared" si="146"/>
        <v>67.2</v>
      </c>
      <c r="X145" s="21">
        <f t="shared" si="146"/>
        <v>66.64666666666666</v>
      </c>
      <c r="Y145" s="21">
        <f t="shared" si="146"/>
        <v>46.1</v>
      </c>
      <c r="Z145" s="21">
        <f t="shared" si="146"/>
        <v>45.026666666666664</v>
      </c>
      <c r="AA145" s="21">
        <f t="shared" si="146"/>
        <v>14.666666666666666</v>
      </c>
      <c r="AB145" s="21">
        <f t="shared" si="146"/>
        <v>15</v>
      </c>
      <c r="AC145" s="21">
        <f t="shared" si="146"/>
        <v>42.225</v>
      </c>
      <c r="AD145" s="21">
        <f t="shared" si="146"/>
        <v>59.35</v>
      </c>
      <c r="AE145" s="21">
        <f t="shared" si="146"/>
        <v>59.19333333333334</v>
      </c>
      <c r="AF145" s="21">
        <f t="shared" si="146"/>
        <v>25.2</v>
      </c>
      <c r="AG145" s="21" t="e">
        <f t="shared" si="146"/>
        <v>#N/A</v>
      </c>
      <c r="AH145" s="21">
        <f t="shared" si="146"/>
        <v>42.375</v>
      </c>
      <c r="AI145" s="21">
        <f t="shared" si="146"/>
        <v>42.07333333333334</v>
      </c>
      <c r="AK145" s="21">
        <f>MODE(AK11:AK110)</f>
        <v>37.666666666666664</v>
      </c>
      <c r="AL145" s="21">
        <f>MODE(AL11:AL110)</f>
        <v>48.5</v>
      </c>
      <c r="AM145" s="21">
        <f>MODE(AM11:AM110)</f>
        <v>41.475</v>
      </c>
      <c r="AN145" s="23"/>
      <c r="AO145" s="7"/>
      <c r="AP145" s="21">
        <f>MODE(AP11:AP110)</f>
        <v>64.9</v>
      </c>
    </row>
    <row r="146" spans="1:42" ht="12.75">
      <c r="A146" s="7" t="s">
        <v>46</v>
      </c>
      <c r="B146" s="7">
        <f>STDEVP(B11:B110)</f>
        <v>5.691307055501407</v>
      </c>
      <c r="C146" s="7">
        <f aca="true" t="shared" si="147" ref="C146:M146">STDEVP(C11:C110)</f>
        <v>5.540997292906771</v>
      </c>
      <c r="D146" s="7">
        <f t="shared" si="147"/>
        <v>4.673000213995243</v>
      </c>
      <c r="E146" s="7">
        <f t="shared" si="147"/>
        <v>3.472617888567644</v>
      </c>
      <c r="F146" s="7">
        <f t="shared" si="147"/>
        <v>3.4158015164818933</v>
      </c>
      <c r="G146" s="7">
        <f t="shared" si="147"/>
        <v>2.8159999999999994</v>
      </c>
      <c r="H146" s="7">
        <f t="shared" si="147"/>
        <v>2.3588505675434375</v>
      </c>
      <c r="I146" s="7">
        <f t="shared" si="147"/>
        <v>2.416500569004692</v>
      </c>
      <c r="J146" s="7">
        <f t="shared" si="147"/>
        <v>2.444447585856568</v>
      </c>
      <c r="K146" s="7">
        <f t="shared" si="147"/>
        <v>3.3732180480959117</v>
      </c>
      <c r="L146" s="7">
        <f t="shared" si="147"/>
        <v>3.696649699389969</v>
      </c>
      <c r="M146" s="7">
        <f t="shared" si="147"/>
        <v>5.098604809161045</v>
      </c>
      <c r="N146" s="17"/>
      <c r="O146" s="7">
        <f>STDEVP(O11:O110)</f>
        <v>1.5394574350869346</v>
      </c>
      <c r="Q146" s="7"/>
      <c r="R146" s="7"/>
      <c r="U146" s="17">
        <f aca="true" t="shared" si="148" ref="U146:AI146">STDEVP(U11:U110)</f>
        <v>2.475454077313674</v>
      </c>
      <c r="V146" s="17">
        <f t="shared" si="148"/>
        <v>1.0633002377294734</v>
      </c>
      <c r="W146" s="17">
        <f t="shared" si="148"/>
        <v>1.8007831321091634</v>
      </c>
      <c r="X146" s="17">
        <f t="shared" si="148"/>
        <v>0.8645225040448626</v>
      </c>
      <c r="Y146" s="17">
        <f t="shared" si="148"/>
        <v>2.0037152991380793</v>
      </c>
      <c r="Z146" s="17">
        <f t="shared" si="148"/>
        <v>0.7564392932975157</v>
      </c>
      <c r="AA146" s="17">
        <f t="shared" si="148"/>
        <v>3.709029462751046</v>
      </c>
      <c r="AB146" s="17">
        <f t="shared" si="148"/>
        <v>1.8196652927881551</v>
      </c>
      <c r="AC146" s="17">
        <f t="shared" si="148"/>
        <v>0.7878903540468049</v>
      </c>
      <c r="AD146" s="17">
        <f t="shared" si="148"/>
        <v>1.5434449203720306</v>
      </c>
      <c r="AE146" s="17">
        <f t="shared" si="148"/>
        <v>0.742116385002305</v>
      </c>
      <c r="AF146" s="17">
        <f t="shared" si="148"/>
        <v>2.3648881286672125</v>
      </c>
      <c r="AG146" s="17">
        <f t="shared" si="148"/>
        <v>1.1116415209549853</v>
      </c>
      <c r="AH146" s="17">
        <f t="shared" si="148"/>
        <v>1.589049023350479</v>
      </c>
      <c r="AI146" s="17">
        <f t="shared" si="148"/>
        <v>0.8012800555985399</v>
      </c>
      <c r="AK146" s="17">
        <f>STDEVP(AK11:AK110)</f>
        <v>2.3179641150994743</v>
      </c>
      <c r="AL146" s="17">
        <f>STDEVP(AL11:AL110)</f>
        <v>1.5577884876395196</v>
      </c>
      <c r="AM146" s="17">
        <f>STDEVP(AM11:AM110)</f>
        <v>1.4770978936752979</v>
      </c>
      <c r="AN146" s="7"/>
      <c r="AO146" s="7"/>
      <c r="AP146" s="17">
        <f>STDEVP(AP11:AP110)</f>
        <v>1.6191138587202558</v>
      </c>
    </row>
    <row r="147" spans="1:42" ht="12.75">
      <c r="A147" s="7" t="s">
        <v>54</v>
      </c>
      <c r="B147" s="7">
        <f>SKEW(B11:B110)</f>
        <v>-0.30986952659923417</v>
      </c>
      <c r="C147" s="7">
        <f aca="true" t="shared" si="149" ref="C147:M147">SKEW(C11:C110)</f>
        <v>0.109005278089787</v>
      </c>
      <c r="D147" s="7">
        <f t="shared" si="149"/>
        <v>0.2814500028143338</v>
      </c>
      <c r="E147" s="7">
        <f t="shared" si="149"/>
        <v>0.06735535268607254</v>
      </c>
      <c r="F147" s="7">
        <f t="shared" si="149"/>
        <v>0.06682134955481851</v>
      </c>
      <c r="G147" s="7">
        <f t="shared" si="149"/>
        <v>0.025035039338059874</v>
      </c>
      <c r="H147" s="7">
        <f t="shared" si="149"/>
        <v>0.35653274533634444</v>
      </c>
      <c r="I147" s="7">
        <f t="shared" si="149"/>
        <v>0.24782187422941823</v>
      </c>
      <c r="J147" s="7">
        <f t="shared" si="149"/>
        <v>0.11160627855737078</v>
      </c>
      <c r="K147" s="7">
        <f t="shared" si="149"/>
        <v>-0.02227839121218167</v>
      </c>
      <c r="L147" s="7">
        <f t="shared" si="149"/>
        <v>-0.23402756856840923</v>
      </c>
      <c r="M147" s="7">
        <f t="shared" si="149"/>
        <v>-0.18348294344305194</v>
      </c>
      <c r="N147" s="17"/>
      <c r="O147" s="7">
        <f>SKEW(O11:O110)</f>
        <v>0.3974572872905163</v>
      </c>
      <c r="Q147" s="7"/>
      <c r="R147" s="7"/>
      <c r="U147" s="7">
        <f aca="true" t="shared" si="150" ref="U147:AI147">SKEW(U11:U110)</f>
        <v>0.3745603241882683</v>
      </c>
      <c r="V147" s="7">
        <f t="shared" si="150"/>
        <v>0.9026086216038731</v>
      </c>
      <c r="W147" s="7">
        <f t="shared" si="150"/>
        <v>-0.11042852440263347</v>
      </c>
      <c r="X147" s="7">
        <f t="shared" si="150"/>
        <v>0.2169528962452233</v>
      </c>
      <c r="Y147" s="7">
        <f t="shared" si="150"/>
        <v>0.23198947390117322</v>
      </c>
      <c r="Z147" s="7">
        <f t="shared" si="150"/>
        <v>0.5278452763422214</v>
      </c>
      <c r="AA147" s="7">
        <f t="shared" si="150"/>
        <v>0.005804832490375714</v>
      </c>
      <c r="AB147" s="7">
        <f t="shared" si="150"/>
        <v>0.5759080522512987</v>
      </c>
      <c r="AC147" s="7">
        <f t="shared" si="150"/>
        <v>0.8568467456479516</v>
      </c>
      <c r="AD147" s="7">
        <f t="shared" si="150"/>
        <v>0.07712388123258619</v>
      </c>
      <c r="AE147" s="7">
        <f t="shared" si="150"/>
        <v>0.2740815886080743</v>
      </c>
      <c r="AF147" s="7">
        <f t="shared" si="150"/>
        <v>0.03342166944382434</v>
      </c>
      <c r="AG147" s="7">
        <f t="shared" si="150"/>
        <v>1.016572406039549</v>
      </c>
      <c r="AH147" s="7">
        <f t="shared" si="150"/>
        <v>0.22073650586202767</v>
      </c>
      <c r="AI147" s="7">
        <f t="shared" si="150"/>
        <v>0.8883487315390144</v>
      </c>
      <c r="AK147" s="7">
        <f>SKEW(AK11:AK110)</f>
        <v>0.17552677572052136</v>
      </c>
      <c r="AL147" s="7">
        <f>SKEW(AL11:AL110)</f>
        <v>0.009405055061441962</v>
      </c>
      <c r="AM147" s="7">
        <f>SKEW(AM11:AM110)</f>
        <v>0.20906164159691762</v>
      </c>
      <c r="AN147" s="7"/>
      <c r="AO147" s="7"/>
      <c r="AP147" s="7">
        <f>SKEW(AP11:AP110)</f>
        <v>-0.034216882757642245</v>
      </c>
    </row>
    <row r="148" spans="1:42" ht="12.75">
      <c r="A148" s="24" t="s">
        <v>28</v>
      </c>
      <c r="B148" s="8">
        <f aca="true" t="shared" si="151" ref="B148:M148">MAX(B11:B110)</f>
        <v>24.1</v>
      </c>
      <c r="C148" s="8">
        <f t="shared" si="151"/>
        <v>31.6</v>
      </c>
      <c r="D148" s="8">
        <f t="shared" si="151"/>
        <v>40.7</v>
      </c>
      <c r="E148" s="8">
        <f t="shared" si="151"/>
        <v>51.4</v>
      </c>
      <c r="F148" s="8">
        <f t="shared" si="151"/>
        <v>63</v>
      </c>
      <c r="G148" s="8">
        <f t="shared" si="151"/>
        <v>72</v>
      </c>
      <c r="H148" s="8">
        <f t="shared" si="151"/>
        <v>75</v>
      </c>
      <c r="I148" s="8">
        <f t="shared" si="151"/>
        <v>73.4</v>
      </c>
      <c r="J148" s="8">
        <f t="shared" si="151"/>
        <v>64.4</v>
      </c>
      <c r="K148" s="8">
        <f t="shared" si="151"/>
        <v>56.2</v>
      </c>
      <c r="L148" s="8">
        <f t="shared" si="151"/>
        <v>39.6</v>
      </c>
      <c r="M148" s="8">
        <f t="shared" si="151"/>
        <v>28.1</v>
      </c>
      <c r="N148" s="8"/>
      <c r="O148" s="8">
        <f>MAX(O11:O110)</f>
        <v>47.30833333333334</v>
      </c>
      <c r="Q148" s="8">
        <f>MAX(Q11:Q110)</f>
        <v>75</v>
      </c>
      <c r="R148" s="8">
        <f>MAX(R11:R110)</f>
        <v>21.4</v>
      </c>
      <c r="S148" s="25">
        <f>MAX(S11:S110)</f>
        <v>12</v>
      </c>
      <c r="U148" s="8">
        <f aca="true" t="shared" si="152" ref="U148:AI148">MAX(U11:U110)</f>
        <v>49.26666666666667</v>
      </c>
      <c r="V148" s="8">
        <f t="shared" si="152"/>
        <v>44.946666666666665</v>
      </c>
      <c r="W148" s="8">
        <f t="shared" si="152"/>
        <v>70.53333333333333</v>
      </c>
      <c r="X148" s="8">
        <f t="shared" si="152"/>
        <v>68.6</v>
      </c>
      <c r="Y148" s="8">
        <f t="shared" si="152"/>
        <v>51.43333333333334</v>
      </c>
      <c r="Z148" s="8">
        <f t="shared" si="152"/>
        <v>47.78666666666667</v>
      </c>
      <c r="AA148" s="8">
        <f t="shared" si="152"/>
        <v>26.03333333333333</v>
      </c>
      <c r="AB148" s="8">
        <f t="shared" si="152"/>
        <v>21.74</v>
      </c>
      <c r="AC148" s="8">
        <f t="shared" si="152"/>
        <v>45.29666666666667</v>
      </c>
      <c r="AD148" s="8">
        <f t="shared" si="152"/>
        <v>63.1</v>
      </c>
      <c r="AE148" s="8">
        <f t="shared" si="152"/>
        <v>60.79</v>
      </c>
      <c r="AF148" s="8">
        <f t="shared" si="152"/>
        <v>31.133333333333336</v>
      </c>
      <c r="AG148" s="8">
        <f t="shared" si="152"/>
        <v>30.04666666666667</v>
      </c>
      <c r="AH148" s="8">
        <f t="shared" si="152"/>
        <v>46.61666666666667</v>
      </c>
      <c r="AI148" s="8">
        <f t="shared" si="152"/>
        <v>45.391666666666666</v>
      </c>
      <c r="AK148" s="8">
        <f>MAX(AK11:AK110)</f>
        <v>42.75</v>
      </c>
      <c r="AL148" s="8">
        <f>MAX(AL11:AL110)</f>
        <v>53.45000000000001</v>
      </c>
      <c r="AM148" s="8">
        <f>MAX(AM11:AM110)</f>
        <v>46.13333333333333</v>
      </c>
      <c r="AN148" s="7"/>
      <c r="AO148" s="29"/>
      <c r="AP148" s="8">
        <f>MAX(AP11:AP110)</f>
        <v>68.275</v>
      </c>
    </row>
    <row r="149" spans="1:42" ht="12.75">
      <c r="A149" s="24" t="s">
        <v>29</v>
      </c>
      <c r="B149" s="27">
        <f aca="true" t="shared" si="153" ref="B149:M149">MIN(B11:B110)</f>
        <v>-5.1</v>
      </c>
      <c r="C149" s="27">
        <f t="shared" si="153"/>
        <v>0.4</v>
      </c>
      <c r="D149" s="27">
        <f t="shared" si="153"/>
        <v>18.5</v>
      </c>
      <c r="E149" s="27">
        <f t="shared" si="153"/>
        <v>34.7</v>
      </c>
      <c r="F149" s="27">
        <f t="shared" si="153"/>
        <v>46.7</v>
      </c>
      <c r="G149" s="27">
        <f t="shared" si="153"/>
        <v>57.4</v>
      </c>
      <c r="H149" s="27">
        <f t="shared" si="153"/>
        <v>63.3</v>
      </c>
      <c r="I149" s="27">
        <f t="shared" si="153"/>
        <v>61</v>
      </c>
      <c r="J149" s="27">
        <f t="shared" si="153"/>
        <v>51.8</v>
      </c>
      <c r="K149" s="27">
        <f t="shared" si="153"/>
        <v>36.5</v>
      </c>
      <c r="L149" s="27">
        <f t="shared" si="153"/>
        <v>23</v>
      </c>
      <c r="M149" s="27">
        <f t="shared" si="153"/>
        <v>6.9</v>
      </c>
      <c r="N149" s="27"/>
      <c r="O149" s="27">
        <f>MIN(O11:O110)</f>
        <v>37.974999999999994</v>
      </c>
      <c r="Q149" s="27">
        <f>MIN(Q11:Q110)</f>
        <v>63.3</v>
      </c>
      <c r="R149" s="27">
        <f>MIN(R11:R110)</f>
        <v>-5.1</v>
      </c>
      <c r="S149" s="28">
        <f>MIN(S11:S110)</f>
        <v>12</v>
      </c>
      <c r="U149" s="27">
        <f aca="true" t="shared" si="154" ref="U149:AI149">MIN(U11:U110)</f>
        <v>36.666666666666664</v>
      </c>
      <c r="V149" s="27">
        <f t="shared" si="154"/>
        <v>39.88666666666667</v>
      </c>
      <c r="W149" s="27">
        <f t="shared" si="154"/>
        <v>61.5</v>
      </c>
      <c r="X149" s="27">
        <f t="shared" si="154"/>
        <v>64.46000000000001</v>
      </c>
      <c r="Y149" s="27">
        <f t="shared" si="154"/>
        <v>40.9</v>
      </c>
      <c r="Z149" s="27">
        <f t="shared" si="154"/>
        <v>43.99333333333333</v>
      </c>
      <c r="AA149" s="27">
        <f t="shared" si="154"/>
        <v>6.833333333333333</v>
      </c>
      <c r="AB149" s="27">
        <f t="shared" si="154"/>
        <v>12.286666666666667</v>
      </c>
      <c r="AC149" s="27">
        <f t="shared" si="154"/>
        <v>41.01</v>
      </c>
      <c r="AD149" s="27">
        <f t="shared" si="154"/>
        <v>55.366666666666674</v>
      </c>
      <c r="AE149" s="27">
        <f t="shared" si="154"/>
        <v>57.40666666666667</v>
      </c>
      <c r="AF149" s="27">
        <f t="shared" si="154"/>
        <v>19.583333333333336</v>
      </c>
      <c r="AG149" s="27">
        <f t="shared" si="154"/>
        <v>23.636666666666667</v>
      </c>
      <c r="AH149" s="27">
        <f t="shared" si="154"/>
        <v>38.55833333333333</v>
      </c>
      <c r="AI149" s="27">
        <f t="shared" si="154"/>
        <v>40.92166666666667</v>
      </c>
      <c r="AK149" s="27">
        <f>MIN(AK11:AK110)</f>
        <v>31.13333333333333</v>
      </c>
      <c r="AL149" s="27">
        <f>MIN(AL11:AL110)</f>
        <v>44.583333333333336</v>
      </c>
      <c r="AM149" s="27">
        <f>MIN(AM11:AM110)</f>
        <v>38.6</v>
      </c>
      <c r="AN149" s="29"/>
      <c r="AO149" s="29"/>
      <c r="AP149" s="27">
        <f>MIN(AP11:AP110)</f>
        <v>60.7</v>
      </c>
    </row>
    <row r="150" spans="1:42" ht="12.75">
      <c r="A150" s="24" t="s">
        <v>47</v>
      </c>
      <c r="B150" s="30">
        <f aca="true" t="shared" si="155" ref="B150:M150">COUNT(B11:B110)</f>
        <v>100</v>
      </c>
      <c r="C150" s="30">
        <f t="shared" si="155"/>
        <v>100</v>
      </c>
      <c r="D150" s="30">
        <f t="shared" si="155"/>
        <v>100</v>
      </c>
      <c r="E150" s="30">
        <f t="shared" si="155"/>
        <v>100</v>
      </c>
      <c r="F150" s="30">
        <f t="shared" si="155"/>
        <v>100</v>
      </c>
      <c r="G150" s="30">
        <f t="shared" si="155"/>
        <v>100</v>
      </c>
      <c r="H150" s="30">
        <f t="shared" si="155"/>
        <v>100</v>
      </c>
      <c r="I150" s="30">
        <f t="shared" si="155"/>
        <v>100</v>
      </c>
      <c r="J150" s="30">
        <f t="shared" si="155"/>
        <v>100</v>
      </c>
      <c r="K150" s="30">
        <f t="shared" si="155"/>
        <v>100</v>
      </c>
      <c r="L150" s="30">
        <f t="shared" si="155"/>
        <v>100</v>
      </c>
      <c r="M150" s="30">
        <f t="shared" si="155"/>
        <v>100</v>
      </c>
      <c r="N150" s="30"/>
      <c r="O150" s="30">
        <f>COUNT(O11:O110)</f>
        <v>100</v>
      </c>
      <c r="Q150" s="30">
        <f>COUNT(Q11:Q110)</f>
        <v>100</v>
      </c>
      <c r="R150" s="30">
        <f>COUNT(R11:R110)</f>
        <v>100</v>
      </c>
      <c r="S150" s="30">
        <f>COUNT(S11:S110)</f>
        <v>100</v>
      </c>
      <c r="U150" s="30">
        <f aca="true" t="shared" si="156" ref="U150:AI150">COUNT(U11:U110)</f>
        <v>100</v>
      </c>
      <c r="V150" s="30">
        <f t="shared" si="156"/>
        <v>100</v>
      </c>
      <c r="W150" s="30">
        <f t="shared" si="156"/>
        <v>100</v>
      </c>
      <c r="X150" s="30">
        <f t="shared" si="156"/>
        <v>100</v>
      </c>
      <c r="Y150" s="30">
        <f t="shared" si="156"/>
        <v>100</v>
      </c>
      <c r="Z150" s="30">
        <f t="shared" si="156"/>
        <v>100</v>
      </c>
      <c r="AA150" s="30">
        <f t="shared" si="156"/>
        <v>100</v>
      </c>
      <c r="AB150" s="30">
        <f t="shared" si="156"/>
        <v>100</v>
      </c>
      <c r="AC150" s="30">
        <f t="shared" si="156"/>
        <v>100</v>
      </c>
      <c r="AD150" s="30">
        <f t="shared" si="156"/>
        <v>100</v>
      </c>
      <c r="AE150" s="30">
        <f t="shared" si="156"/>
        <v>100</v>
      </c>
      <c r="AF150" s="30">
        <f t="shared" si="156"/>
        <v>100</v>
      </c>
      <c r="AG150" s="30">
        <f t="shared" si="156"/>
        <v>100</v>
      </c>
      <c r="AH150" s="30">
        <f t="shared" si="156"/>
        <v>100</v>
      </c>
      <c r="AI150" s="30">
        <f t="shared" si="156"/>
        <v>100</v>
      </c>
      <c r="AK150" s="30">
        <f>COUNT(AK11:AK110)</f>
        <v>100</v>
      </c>
      <c r="AL150" s="30">
        <f>COUNT(AL11:AL110)</f>
        <v>100</v>
      </c>
      <c r="AM150" s="30">
        <f>COUNT(AM11:AM110)</f>
        <v>100</v>
      </c>
      <c r="AN150" s="29"/>
      <c r="AO150" s="29"/>
      <c r="AP150" s="30">
        <f>COUNT(AP11:AP110)</f>
        <v>100</v>
      </c>
    </row>
    <row r="151" spans="1:42" ht="12.75">
      <c r="A151" s="24" t="s">
        <v>58</v>
      </c>
      <c r="B151" s="17">
        <v>12.4</v>
      </c>
      <c r="C151" s="17">
        <v>16.4</v>
      </c>
      <c r="D151" s="17">
        <v>28.3</v>
      </c>
      <c r="E151" s="17">
        <v>42.6</v>
      </c>
      <c r="F151" s="17">
        <v>54.7</v>
      </c>
      <c r="G151" s="17">
        <v>64.1</v>
      </c>
      <c r="H151" s="17">
        <v>68.9</v>
      </c>
      <c r="I151" s="17">
        <v>66.4</v>
      </c>
      <c r="J151" s="17">
        <v>58</v>
      </c>
      <c r="K151" s="17">
        <v>46.8</v>
      </c>
      <c r="L151" s="17">
        <v>31.6</v>
      </c>
      <c r="M151" s="17">
        <v>18.1</v>
      </c>
      <c r="N151" s="17"/>
      <c r="O151" s="17">
        <v>42.4</v>
      </c>
      <c r="Q151" s="7"/>
      <c r="R151" s="7"/>
      <c r="U151" s="17">
        <v>41.9</v>
      </c>
      <c r="V151" s="17"/>
      <c r="W151" s="17">
        <v>66.5</v>
      </c>
      <c r="X151" s="17"/>
      <c r="Y151" s="17">
        <v>45.5</v>
      </c>
      <c r="Z151" s="17"/>
      <c r="AA151" s="17">
        <v>15.7</v>
      </c>
      <c r="AB151" s="7"/>
      <c r="AC151" s="7"/>
      <c r="AD151" s="7"/>
      <c r="AE151" s="7"/>
      <c r="AF151" s="7"/>
      <c r="AG151" s="7"/>
      <c r="AH151" s="7"/>
      <c r="AI151" s="7"/>
      <c r="AK151" s="7"/>
      <c r="AL151" s="7"/>
      <c r="AM151" s="7"/>
      <c r="AN151" s="29"/>
      <c r="AO151" s="29"/>
      <c r="AP151" s="7"/>
    </row>
    <row r="152" spans="1:42" ht="12.75">
      <c r="A152" s="24" t="s">
        <v>49</v>
      </c>
      <c r="B152" s="17">
        <f aca="true" t="shared" si="157" ref="B152:N152">B143-B151</f>
        <v>0.03199999999999825</v>
      </c>
      <c r="C152" s="17">
        <f t="shared" si="157"/>
        <v>-0.007000000000005002</v>
      </c>
      <c r="D152" s="17">
        <f t="shared" si="157"/>
        <v>0.01300000000000523</v>
      </c>
      <c r="E152" s="17">
        <f t="shared" si="157"/>
        <v>0.025000000000027</v>
      </c>
      <c r="F152" s="17">
        <f t="shared" si="157"/>
        <v>-0.05000000000000426</v>
      </c>
      <c r="G152" s="17">
        <f t="shared" si="157"/>
        <v>0.012000000000014666</v>
      </c>
      <c r="H152" s="17">
        <f t="shared" si="157"/>
        <v>0.03200000000001069</v>
      </c>
      <c r="I152" s="17">
        <f t="shared" si="157"/>
        <v>-0.005000000000009663</v>
      </c>
      <c r="J152" s="17">
        <f t="shared" si="157"/>
        <v>0.02599999999999625</v>
      </c>
      <c r="K152" s="17">
        <f t="shared" si="157"/>
        <v>0</v>
      </c>
      <c r="L152" s="17">
        <f t="shared" si="157"/>
        <v>0.009000000000000341</v>
      </c>
      <c r="M152" s="17">
        <f t="shared" si="157"/>
        <v>0.02699999999999747</v>
      </c>
      <c r="N152" s="17">
        <f t="shared" si="157"/>
        <v>42.36783333333334</v>
      </c>
      <c r="O152" s="17"/>
      <c r="Q152" s="7"/>
      <c r="R152" s="7"/>
      <c r="U152" s="17"/>
      <c r="V152" s="17"/>
      <c r="W152" s="17"/>
      <c r="X152" s="17"/>
      <c r="Y152" s="17"/>
      <c r="Z152" s="17"/>
      <c r="AA152" s="17"/>
      <c r="AB152" s="7"/>
      <c r="AC152" s="7"/>
      <c r="AD152" s="7"/>
      <c r="AE152" s="7"/>
      <c r="AF152" s="7"/>
      <c r="AG152" s="7"/>
      <c r="AH152" s="7"/>
      <c r="AI152" s="7"/>
      <c r="AK152" s="7"/>
      <c r="AL152" s="7"/>
      <c r="AM152" s="7"/>
      <c r="AN152" s="29"/>
      <c r="AO152" s="29"/>
      <c r="AP152" s="7"/>
    </row>
    <row r="153" spans="1:42" ht="12.75">
      <c r="A153" s="24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Q153" s="7"/>
      <c r="R153" s="7"/>
      <c r="U153" s="17"/>
      <c r="V153" s="17"/>
      <c r="W153" s="17"/>
      <c r="X153" s="17"/>
      <c r="Y153" s="17"/>
      <c r="Z153" s="17"/>
      <c r="AA153" s="17"/>
      <c r="AB153" s="7"/>
      <c r="AC153" s="7"/>
      <c r="AD153" s="7"/>
      <c r="AE153" s="7"/>
      <c r="AF153" s="7"/>
      <c r="AG153" s="7"/>
      <c r="AH153" s="7"/>
      <c r="AI153" s="7"/>
      <c r="AK153" s="7"/>
      <c r="AL153" s="7"/>
      <c r="AM153" s="7"/>
      <c r="AN153" s="29"/>
      <c r="AO153" s="29"/>
      <c r="AP153" s="7"/>
    </row>
    <row r="154" spans="1:42" ht="12.75">
      <c r="A154" t="s">
        <v>42</v>
      </c>
      <c r="B154" s="20">
        <f>+A61</f>
        <v>1951</v>
      </c>
      <c r="C154" s="20">
        <f>+A110</f>
        <v>2000</v>
      </c>
      <c r="D154" s="7"/>
      <c r="E154" s="20">
        <f>+C154-B154+1</f>
        <v>50</v>
      </c>
      <c r="F154" s="7"/>
      <c r="G154" s="7"/>
      <c r="H154" s="7"/>
      <c r="I154" s="7"/>
      <c r="J154" s="7"/>
      <c r="K154" s="7"/>
      <c r="L154" s="7"/>
      <c r="M154" s="7"/>
      <c r="O154" s="7"/>
      <c r="Q154" s="7"/>
      <c r="R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K154" s="7"/>
      <c r="AL154" s="7"/>
      <c r="AM154" s="7"/>
      <c r="AN154" s="29"/>
      <c r="AO154" s="7"/>
      <c r="AP154" s="7"/>
    </row>
    <row r="155" spans="1:42" ht="12.75">
      <c r="A155" s="7" t="s">
        <v>43</v>
      </c>
      <c r="B155" s="21">
        <f aca="true" t="shared" si="158" ref="B155:M155">AVERAGE(B61:B110)</f>
        <v>12.28</v>
      </c>
      <c r="C155" s="21">
        <f t="shared" si="158"/>
        <v>17.732000000000006</v>
      </c>
      <c r="D155" s="21">
        <f t="shared" si="158"/>
        <v>28.618</v>
      </c>
      <c r="E155" s="21">
        <f t="shared" si="158"/>
        <v>43.053999999999995</v>
      </c>
      <c r="F155" s="21">
        <f t="shared" si="158"/>
        <v>55.048</v>
      </c>
      <c r="G155" s="21">
        <f t="shared" si="158"/>
        <v>64.19</v>
      </c>
      <c r="H155" s="21">
        <f t="shared" si="158"/>
        <v>68.71600000000001</v>
      </c>
      <c r="I155" s="21">
        <f t="shared" si="158"/>
        <v>66.48199999999999</v>
      </c>
      <c r="J155" s="21">
        <f t="shared" si="158"/>
        <v>57.69000000000002</v>
      </c>
      <c r="K155" s="21">
        <f t="shared" si="158"/>
        <v>46.808</v>
      </c>
      <c r="L155" s="21">
        <f t="shared" si="158"/>
        <v>31.722</v>
      </c>
      <c r="M155" s="21">
        <f t="shared" si="158"/>
        <v>18.404000000000003</v>
      </c>
      <c r="N155" s="17">
        <f>AVERAGE(B155:M155)</f>
        <v>42.562</v>
      </c>
      <c r="O155" s="21">
        <f>AVERAGE(O61:O110)</f>
        <v>42.562000000000005</v>
      </c>
      <c r="P155" s="21"/>
      <c r="Q155" s="21"/>
      <c r="R155" s="21"/>
      <c r="S155" s="22"/>
      <c r="T155" s="21"/>
      <c r="U155" s="21">
        <f aca="true" t="shared" si="159" ref="U155:AI155">AVERAGE(U61:U110)</f>
        <v>42.23999999999999</v>
      </c>
      <c r="V155" s="21">
        <f t="shared" si="159"/>
        <v>42.17239999999999</v>
      </c>
      <c r="W155" s="21">
        <f t="shared" si="159"/>
        <v>66.46266666666668</v>
      </c>
      <c r="X155" s="21">
        <f t="shared" si="159"/>
        <v>66.49213333333333</v>
      </c>
      <c r="Y155" s="21">
        <f t="shared" si="159"/>
        <v>45.40666666666668</v>
      </c>
      <c r="Z155" s="21">
        <f t="shared" si="159"/>
        <v>45.444800000000015</v>
      </c>
      <c r="AA155" s="21">
        <f t="shared" si="159"/>
        <v>16.19533333333333</v>
      </c>
      <c r="AB155" s="21">
        <f t="shared" si="159"/>
        <v>16.219866666666675</v>
      </c>
      <c r="AC155" s="21">
        <f t="shared" si="159"/>
        <v>42.569900000000004</v>
      </c>
      <c r="AD155" s="21">
        <f t="shared" si="159"/>
        <v>59.19666666666667</v>
      </c>
      <c r="AE155" s="21">
        <f t="shared" si="159"/>
        <v>59.19799999999999</v>
      </c>
      <c r="AF155" s="21">
        <f t="shared" si="159"/>
        <v>25.97166666666666</v>
      </c>
      <c r="AG155" s="21">
        <f t="shared" si="159"/>
        <v>25.983399999999993</v>
      </c>
      <c r="AH155" s="21">
        <f t="shared" si="159"/>
        <v>42.62</v>
      </c>
      <c r="AI155" s="21">
        <f t="shared" si="159"/>
        <v>42.607633333333325</v>
      </c>
      <c r="AJ155" s="21"/>
      <c r="AK155" s="21">
        <f>AVERAGE(AK61:AK110)</f>
        <v>36.82033333333333</v>
      </c>
      <c r="AL155" s="21">
        <f>AVERAGE(AL61:AL110)</f>
        <v>48.30366666666668</v>
      </c>
      <c r="AM155" s="21">
        <f>AVERAGE(AM61:AM110)</f>
        <v>42.59949999999999</v>
      </c>
      <c r="AN155" s="7"/>
      <c r="AP155" s="21">
        <f>AVERAGE(AP61:AP110)</f>
        <v>64.26950000000002</v>
      </c>
    </row>
    <row r="156" spans="1:42" ht="12.75">
      <c r="A156" t="s">
        <v>44</v>
      </c>
      <c r="B156" s="21">
        <f aca="true" t="shared" si="160" ref="B156:M156">MEDIAN(B61:B110)</f>
        <v>12.55</v>
      </c>
      <c r="C156" s="21">
        <f t="shared" si="160"/>
        <v>16.8</v>
      </c>
      <c r="D156" s="21">
        <f t="shared" si="160"/>
        <v>28.45</v>
      </c>
      <c r="E156" s="21">
        <f t="shared" si="160"/>
        <v>43.55</v>
      </c>
      <c r="F156" s="21">
        <f t="shared" si="160"/>
        <v>54.75</v>
      </c>
      <c r="G156" s="21">
        <f t="shared" si="160"/>
        <v>64.4</v>
      </c>
      <c r="H156" s="21">
        <f t="shared" si="160"/>
        <v>68.35</v>
      </c>
      <c r="I156" s="21">
        <f t="shared" si="160"/>
        <v>66.55000000000001</v>
      </c>
      <c r="J156" s="21">
        <f t="shared" si="160"/>
        <v>58.05</v>
      </c>
      <c r="K156" s="21">
        <f t="shared" si="160"/>
        <v>46.55</v>
      </c>
      <c r="L156" s="21">
        <f t="shared" si="160"/>
        <v>32</v>
      </c>
      <c r="M156" s="21">
        <f t="shared" si="160"/>
        <v>18.700000000000003</v>
      </c>
      <c r="N156" s="17"/>
      <c r="O156" s="21">
        <f>MEDIAN(O61:O110)</f>
        <v>42.4</v>
      </c>
      <c r="P156" s="21"/>
      <c r="Q156" s="21"/>
      <c r="R156" s="21"/>
      <c r="S156" s="22"/>
      <c r="T156" s="21"/>
      <c r="U156" s="21">
        <f aca="true" t="shared" si="161" ref="U156:AI156">MEDIAN(U61:U110)</f>
        <v>41.61666666666667</v>
      </c>
      <c r="V156" s="21">
        <f t="shared" si="161"/>
        <v>41.72333333333333</v>
      </c>
      <c r="W156" s="21">
        <f t="shared" si="161"/>
        <v>66.44999999999999</v>
      </c>
      <c r="X156" s="21">
        <f t="shared" si="161"/>
        <v>66.39999999999999</v>
      </c>
      <c r="Y156" s="21">
        <f t="shared" si="161"/>
        <v>45.21666666666667</v>
      </c>
      <c r="Z156" s="21">
        <f t="shared" si="161"/>
        <v>45.24</v>
      </c>
      <c r="AA156" s="21">
        <f t="shared" si="161"/>
        <v>16.166666666666668</v>
      </c>
      <c r="AB156" s="21">
        <f t="shared" si="161"/>
        <v>16.203333333333333</v>
      </c>
      <c r="AC156" s="21">
        <f t="shared" si="161"/>
        <v>42.222500000000004</v>
      </c>
      <c r="AD156" s="21">
        <f t="shared" si="161"/>
        <v>59.08333333333333</v>
      </c>
      <c r="AE156" s="21">
        <f t="shared" si="161"/>
        <v>59.08</v>
      </c>
      <c r="AF156" s="21">
        <f t="shared" si="161"/>
        <v>25.71666666666667</v>
      </c>
      <c r="AG156" s="21">
        <f t="shared" si="161"/>
        <v>25.855000000000004</v>
      </c>
      <c r="AH156" s="21">
        <f t="shared" si="161"/>
        <v>42.3</v>
      </c>
      <c r="AI156" s="21">
        <f t="shared" si="161"/>
        <v>42.375</v>
      </c>
      <c r="AJ156" s="21"/>
      <c r="AK156" s="21">
        <f>MEDIAN(AK61:AK110)</f>
        <v>36.30833333333334</v>
      </c>
      <c r="AL156" s="21">
        <f>MEDIAN(AL61:AL110)</f>
        <v>48.449999999999996</v>
      </c>
      <c r="AM156" s="21">
        <f>MEDIAN(AM61:AM110)</f>
        <v>42.30833333333334</v>
      </c>
      <c r="AP156" s="21">
        <f>MEDIAN(AP61:AP110)</f>
        <v>64.2375</v>
      </c>
    </row>
    <row r="157" spans="1:42" ht="12.75">
      <c r="A157" t="s">
        <v>45</v>
      </c>
      <c r="B157" s="21">
        <f aca="true" t="shared" si="162" ref="B157:M157">MODE(B61:B110)</f>
        <v>15.1</v>
      </c>
      <c r="C157" s="21">
        <f t="shared" si="162"/>
        <v>17.8</v>
      </c>
      <c r="D157" s="21">
        <f t="shared" si="162"/>
        <v>24.8</v>
      </c>
      <c r="E157" s="21">
        <f t="shared" si="162"/>
        <v>42.9</v>
      </c>
      <c r="F157" s="21">
        <f t="shared" si="162"/>
        <v>58</v>
      </c>
      <c r="G157" s="21">
        <f t="shared" si="162"/>
        <v>63.5</v>
      </c>
      <c r="H157" s="21">
        <f t="shared" si="162"/>
        <v>67.6</v>
      </c>
      <c r="I157" s="21">
        <f t="shared" si="162"/>
        <v>66.7</v>
      </c>
      <c r="J157" s="21">
        <f t="shared" si="162"/>
        <v>58.1</v>
      </c>
      <c r="K157" s="21">
        <f t="shared" si="162"/>
        <v>45.2</v>
      </c>
      <c r="L157" s="21">
        <f t="shared" si="162"/>
        <v>31.1</v>
      </c>
      <c r="M157" s="21">
        <f t="shared" si="162"/>
        <v>17.7</v>
      </c>
      <c r="N157" s="17"/>
      <c r="O157" s="21">
        <f>MODE(O61:O110)</f>
        <v>43.43333333333333</v>
      </c>
      <c r="P157" s="21"/>
      <c r="Q157" s="21"/>
      <c r="R157" s="21"/>
      <c r="S157" s="22"/>
      <c r="T157" s="21"/>
      <c r="U157" s="21">
        <f aca="true" t="shared" si="163" ref="U157:AI157">MODE(U61:U110)</f>
        <v>41.733333333333334</v>
      </c>
      <c r="V157" s="21">
        <f t="shared" si="163"/>
        <v>41.35333333333333</v>
      </c>
      <c r="W157" s="21">
        <f t="shared" si="163"/>
        <v>66.93333333333334</v>
      </c>
      <c r="X157" s="21">
        <f t="shared" si="163"/>
        <v>65.97333333333333</v>
      </c>
      <c r="Y157" s="21">
        <f t="shared" si="163"/>
        <v>44.03333333333333</v>
      </c>
      <c r="Z157" s="21">
        <f t="shared" si="163"/>
        <v>45.85333333333333</v>
      </c>
      <c r="AA157" s="21" t="e">
        <f t="shared" si="163"/>
        <v>#N/A</v>
      </c>
      <c r="AB157" s="21">
        <f t="shared" si="163"/>
        <v>15.6</v>
      </c>
      <c r="AC157" s="21">
        <f t="shared" si="163"/>
        <v>42.111666666666665</v>
      </c>
      <c r="AD157" s="21">
        <f t="shared" si="163"/>
        <v>59.099999999999994</v>
      </c>
      <c r="AE157" s="21">
        <f t="shared" si="163"/>
        <v>59.06333333333333</v>
      </c>
      <c r="AF157" s="21">
        <f t="shared" si="163"/>
        <v>25</v>
      </c>
      <c r="AG157" s="21" t="e">
        <f t="shared" si="163"/>
        <v>#N/A</v>
      </c>
      <c r="AH157" s="21">
        <f t="shared" si="163"/>
        <v>42.3</v>
      </c>
      <c r="AI157" s="21" t="e">
        <f t="shared" si="163"/>
        <v>#N/A</v>
      </c>
      <c r="AJ157" s="21"/>
      <c r="AK157" s="21">
        <f>MODE(AK61:AK110)</f>
        <v>35.65</v>
      </c>
      <c r="AL157" s="21">
        <f>MODE(AL61:AL110)</f>
        <v>48.449999999999996</v>
      </c>
      <c r="AM157" s="21">
        <f>MODE(AM61:AM110)</f>
        <v>40.91666666666667</v>
      </c>
      <c r="AP157" s="21">
        <f>MODE(AP61:AP110)</f>
        <v>64.825</v>
      </c>
    </row>
    <row r="158" spans="1:42" ht="12.75">
      <c r="A158" s="7" t="s">
        <v>46</v>
      </c>
      <c r="B158" s="7">
        <f>STDEVP(B61:B110)</f>
        <v>5.348233353173738</v>
      </c>
      <c r="C158" s="7">
        <f aca="true" t="shared" si="164" ref="C158:M158">STDEVP(C61:C110)</f>
        <v>5.482460761373472</v>
      </c>
      <c r="D158" s="7">
        <f t="shared" si="164"/>
        <v>4.3967119532669034</v>
      </c>
      <c r="E158" s="7">
        <f t="shared" si="164"/>
        <v>3.1437690754888465</v>
      </c>
      <c r="F158" s="7">
        <f t="shared" si="164"/>
        <v>3.4252731277957964</v>
      </c>
      <c r="G158" s="7">
        <f t="shared" si="164"/>
        <v>2.4579056125083403</v>
      </c>
      <c r="H158" s="7">
        <f t="shared" si="164"/>
        <v>2.1834248326883157</v>
      </c>
      <c r="I158" s="7">
        <f t="shared" si="164"/>
        <v>2.309864931116103</v>
      </c>
      <c r="J158" s="7">
        <f t="shared" si="164"/>
        <v>2.0872230355187242</v>
      </c>
      <c r="K158" s="7">
        <f t="shared" si="164"/>
        <v>3.231646020219417</v>
      </c>
      <c r="L158" s="7">
        <f t="shared" si="164"/>
        <v>3.807849261722376</v>
      </c>
      <c r="M158" s="7">
        <f t="shared" si="164"/>
        <v>5.120271867782008</v>
      </c>
      <c r="N158" s="17"/>
      <c r="O158" s="7">
        <f>STDEVP(O61:O110)</f>
        <v>1.445901448923819</v>
      </c>
      <c r="P158" s="17"/>
      <c r="Q158" s="17"/>
      <c r="R158" s="17"/>
      <c r="T158" s="17"/>
      <c r="U158" s="17">
        <f aca="true" t="shared" si="165" ref="U158:AI158">STDEVP(U61:U110)</f>
        <v>2.4900513158478406</v>
      </c>
      <c r="V158" s="17">
        <f t="shared" si="165"/>
        <v>1.2122214759138141</v>
      </c>
      <c r="W158" s="17">
        <f t="shared" si="165"/>
        <v>1.6241324521793858</v>
      </c>
      <c r="X158" s="17">
        <f t="shared" si="165"/>
        <v>0.5986736302490324</v>
      </c>
      <c r="Y158" s="17">
        <f t="shared" si="165"/>
        <v>2.0709418147306793</v>
      </c>
      <c r="Z158" s="17">
        <f t="shared" si="165"/>
        <v>0.8213387878606763</v>
      </c>
      <c r="AA158" s="17">
        <f t="shared" si="165"/>
        <v>3.678453841856215</v>
      </c>
      <c r="AB158" s="17">
        <f t="shared" si="165"/>
        <v>1.9611926031541038</v>
      </c>
      <c r="AC158" s="17">
        <f t="shared" si="165"/>
        <v>0.8092060862351448</v>
      </c>
      <c r="AD158" s="17">
        <f t="shared" si="165"/>
        <v>1.3828432866943239</v>
      </c>
      <c r="AE158" s="17">
        <f t="shared" si="165"/>
        <v>0.6798362547947376</v>
      </c>
      <c r="AF158" s="17">
        <f t="shared" si="165"/>
        <v>2.3538437831673447</v>
      </c>
      <c r="AG158" s="17">
        <f t="shared" si="165"/>
        <v>1.2298815643069971</v>
      </c>
      <c r="AH158" s="17">
        <f t="shared" si="165"/>
        <v>1.494620910688281</v>
      </c>
      <c r="AI158" s="17">
        <f t="shared" si="165"/>
        <v>0.8351962570424847</v>
      </c>
      <c r="AJ158" s="17"/>
      <c r="AK158" s="17">
        <f>STDEVP(AK61:AK110)</f>
        <v>2.2223518323313853</v>
      </c>
      <c r="AL158" s="17">
        <f>STDEVP(AL61:AL110)</f>
        <v>1.4209827976126632</v>
      </c>
      <c r="AM158" s="17">
        <f>STDEVP(AM61:AM110)</f>
        <v>1.3633490321019541</v>
      </c>
      <c r="AP158" s="17">
        <f>STDEVP(AP61:AP110)</f>
        <v>1.4230099261776075</v>
      </c>
    </row>
    <row r="159" spans="1:42" ht="12.75">
      <c r="A159" s="7" t="s">
        <v>54</v>
      </c>
      <c r="B159" s="7">
        <f>SKEW(B61:B110)</f>
        <v>-0.11575186537430616</v>
      </c>
      <c r="C159" s="7">
        <f aca="true" t="shared" si="166" ref="C159:M159">SKEW(C61:C110)</f>
        <v>0.5081752201346548</v>
      </c>
      <c r="D159" s="7">
        <f t="shared" si="166"/>
        <v>0.12529758715203904</v>
      </c>
      <c r="E159" s="7">
        <f t="shared" si="166"/>
        <v>0.06309599999456487</v>
      </c>
      <c r="F159" s="7">
        <f t="shared" si="166"/>
        <v>0.08118327643242293</v>
      </c>
      <c r="G159" s="7">
        <f t="shared" si="166"/>
        <v>-0.4751720112232899</v>
      </c>
      <c r="H159" s="7">
        <f t="shared" si="166"/>
        <v>0.0494345478808489</v>
      </c>
      <c r="I159" s="7">
        <f t="shared" si="166"/>
        <v>0.36409038769958396</v>
      </c>
      <c r="J159" s="7">
        <f t="shared" si="166"/>
        <v>-0.17222755837023526</v>
      </c>
      <c r="K159" s="7">
        <f t="shared" si="166"/>
        <v>0.4638084291897497</v>
      </c>
      <c r="L159" s="7">
        <f t="shared" si="166"/>
        <v>-0.45090160072054464</v>
      </c>
      <c r="M159" s="7">
        <f t="shared" si="166"/>
        <v>-0.5603645993382381</v>
      </c>
      <c r="N159" s="17"/>
      <c r="O159" s="7">
        <f>SKEW(O61:O110)</f>
        <v>0.8726035736489609</v>
      </c>
      <c r="P159" s="17"/>
      <c r="Q159" s="17"/>
      <c r="R159" s="17"/>
      <c r="T159" s="17"/>
      <c r="U159" s="7">
        <f aca="true" t="shared" si="167" ref="U159:AI159">SKEW(U61:U110)</f>
        <v>0.7283280001871449</v>
      </c>
      <c r="V159" s="7">
        <f t="shared" si="167"/>
        <v>0.6957852467063461</v>
      </c>
      <c r="W159" s="7">
        <f t="shared" si="167"/>
        <v>0.26837396312202283</v>
      </c>
      <c r="X159" s="7">
        <f t="shared" si="167"/>
        <v>0.5305762963066913</v>
      </c>
      <c r="Y159" s="7">
        <f t="shared" si="167"/>
        <v>0.23867955506076896</v>
      </c>
      <c r="Z159" s="7">
        <f t="shared" si="167"/>
        <v>0.9073012945374715</v>
      </c>
      <c r="AA159" s="7">
        <f t="shared" si="167"/>
        <v>0.23850616020130838</v>
      </c>
      <c r="AB159" s="7">
        <f t="shared" si="167"/>
        <v>0.4853916351020555</v>
      </c>
      <c r="AC159" s="7">
        <f t="shared" si="167"/>
        <v>1.4248159039914463</v>
      </c>
      <c r="AD159" s="7">
        <f t="shared" si="167"/>
        <v>0.6244435738983668</v>
      </c>
      <c r="AE159" s="7">
        <f t="shared" si="167"/>
        <v>0.7271980877041572</v>
      </c>
      <c r="AF159" s="7">
        <f t="shared" si="167"/>
        <v>0.3853103570450421</v>
      </c>
      <c r="AG159" s="7">
        <f t="shared" si="167"/>
        <v>0.997442320284798</v>
      </c>
      <c r="AH159" s="7">
        <f t="shared" si="167"/>
        <v>0.6266724179204737</v>
      </c>
      <c r="AI159" s="7">
        <f t="shared" si="167"/>
        <v>1.269564764524975</v>
      </c>
      <c r="AJ159" s="17"/>
      <c r="AK159" s="7">
        <f>SKEW(AK61:AK110)</f>
        <v>0.5296549294832403</v>
      </c>
      <c r="AL159" s="7">
        <f>SKEW(AL61:AL110)</f>
        <v>-0.2456010873584478</v>
      </c>
      <c r="AM159" s="7">
        <f>SKEW(AM61:AM110)</f>
        <v>0.7374458081178729</v>
      </c>
      <c r="AP159" s="7">
        <f>SKEW(AP61:AP110)</f>
        <v>0.03204932444585556</v>
      </c>
    </row>
    <row r="160" spans="1:42" ht="12.75">
      <c r="A160" s="24" t="s">
        <v>28</v>
      </c>
      <c r="B160" s="8">
        <f>MAX(B61:B110)</f>
        <v>24.1</v>
      </c>
      <c r="C160" s="8">
        <f aca="true" t="shared" si="168" ref="C160:M160">MAX(C61:C110)</f>
        <v>31.6</v>
      </c>
      <c r="D160" s="8">
        <f t="shared" si="168"/>
        <v>38.4</v>
      </c>
      <c r="E160" s="8">
        <f t="shared" si="168"/>
        <v>49.4</v>
      </c>
      <c r="F160" s="8">
        <f t="shared" si="168"/>
        <v>63</v>
      </c>
      <c r="G160" s="8">
        <f t="shared" si="168"/>
        <v>68.5</v>
      </c>
      <c r="H160" s="8">
        <f t="shared" si="168"/>
        <v>73.8</v>
      </c>
      <c r="I160" s="8">
        <f t="shared" si="168"/>
        <v>71.8</v>
      </c>
      <c r="J160" s="8">
        <f t="shared" si="168"/>
        <v>63.1</v>
      </c>
      <c r="K160" s="8">
        <f t="shared" si="168"/>
        <v>56.2</v>
      </c>
      <c r="L160" s="8">
        <f t="shared" si="168"/>
        <v>39.6</v>
      </c>
      <c r="M160" s="8">
        <f t="shared" si="168"/>
        <v>26.5</v>
      </c>
      <c r="N160" s="17"/>
      <c r="O160" s="8">
        <f>MAX(O61:O110)</f>
        <v>47.30833333333334</v>
      </c>
      <c r="P160" s="8"/>
      <c r="Q160" s="8">
        <f>MAX(Q61:Q110)</f>
        <v>73.8</v>
      </c>
      <c r="R160" s="8">
        <f>MAX(R61:R110)</f>
        <v>20.3</v>
      </c>
      <c r="S160" s="25">
        <f>MAX(S61:S110)</f>
        <v>12</v>
      </c>
      <c r="T160" s="8"/>
      <c r="U160" s="8">
        <f aca="true" t="shared" si="169" ref="U160:AI160">MAX(U61:U110)</f>
        <v>49.26666666666667</v>
      </c>
      <c r="V160" s="8">
        <f t="shared" si="169"/>
        <v>44.946666666666665</v>
      </c>
      <c r="W160" s="8">
        <f t="shared" si="169"/>
        <v>70.53333333333333</v>
      </c>
      <c r="X160" s="8">
        <f t="shared" si="169"/>
        <v>68.10666666666665</v>
      </c>
      <c r="Y160" s="8">
        <f t="shared" si="169"/>
        <v>50.6</v>
      </c>
      <c r="Z160" s="8">
        <f t="shared" si="169"/>
        <v>47.78666666666667</v>
      </c>
      <c r="AA160" s="8">
        <f t="shared" si="169"/>
        <v>26.03333333333333</v>
      </c>
      <c r="AB160" s="8">
        <f t="shared" si="169"/>
        <v>21.74</v>
      </c>
      <c r="AC160" s="8">
        <f t="shared" si="169"/>
        <v>45.29666666666667</v>
      </c>
      <c r="AD160" s="8">
        <f t="shared" si="169"/>
        <v>62.45000000000001</v>
      </c>
      <c r="AE160" s="8">
        <f t="shared" si="169"/>
        <v>60.79</v>
      </c>
      <c r="AF160" s="8">
        <f t="shared" si="169"/>
        <v>31.133333333333336</v>
      </c>
      <c r="AG160" s="8">
        <f t="shared" si="169"/>
        <v>30.04666666666667</v>
      </c>
      <c r="AH160" s="8">
        <f t="shared" si="169"/>
        <v>46.61666666666667</v>
      </c>
      <c r="AI160" s="8">
        <f t="shared" si="169"/>
        <v>45.391666666666666</v>
      </c>
      <c r="AJ160" s="8"/>
      <c r="AK160" s="8">
        <f>MAX(AK61:AK110)</f>
        <v>42.75</v>
      </c>
      <c r="AL160" s="8">
        <f>MAX(AL61:AL110)</f>
        <v>52.18333333333333</v>
      </c>
      <c r="AM160" s="8">
        <f>MAX(AM61:AM110)</f>
        <v>46.13333333333333</v>
      </c>
      <c r="AO160" s="32"/>
      <c r="AP160" s="8">
        <f>MAX(AP61:AP110)</f>
        <v>67.725</v>
      </c>
    </row>
    <row r="161" spans="1:42" ht="12.75">
      <c r="A161" s="24" t="s">
        <v>29</v>
      </c>
      <c r="B161" s="27">
        <f>MIN(B61:B110)</f>
        <v>0.6</v>
      </c>
      <c r="C161" s="27">
        <f aca="true" t="shared" si="170" ref="C161:M161">MIN(C61:C110)</f>
        <v>8.3</v>
      </c>
      <c r="D161" s="27">
        <f t="shared" si="170"/>
        <v>18.5</v>
      </c>
      <c r="E161" s="27">
        <f t="shared" si="170"/>
        <v>36.8</v>
      </c>
      <c r="F161" s="27">
        <f t="shared" si="170"/>
        <v>49.1</v>
      </c>
      <c r="G161" s="27">
        <f t="shared" si="170"/>
        <v>57.4</v>
      </c>
      <c r="H161" s="27">
        <f t="shared" si="170"/>
        <v>63.3</v>
      </c>
      <c r="I161" s="27">
        <f t="shared" si="170"/>
        <v>62.6</v>
      </c>
      <c r="J161" s="27">
        <f t="shared" si="170"/>
        <v>52.5</v>
      </c>
      <c r="K161" s="27">
        <f t="shared" si="170"/>
        <v>41</v>
      </c>
      <c r="L161" s="27">
        <f t="shared" si="170"/>
        <v>23</v>
      </c>
      <c r="M161" s="27">
        <f t="shared" si="170"/>
        <v>6.9</v>
      </c>
      <c r="N161" s="17"/>
      <c r="O161" s="27">
        <f>MIN(O61:O110)</f>
        <v>39.84166666666666</v>
      </c>
      <c r="P161" s="27"/>
      <c r="Q161" s="27">
        <f>MIN(Q61:Q110)</f>
        <v>63.3</v>
      </c>
      <c r="R161" s="27">
        <f>MIN(R61:R110)</f>
        <v>0.6</v>
      </c>
      <c r="S161" s="28">
        <f>MIN(S61:S110)</f>
        <v>12</v>
      </c>
      <c r="T161" s="27"/>
      <c r="U161" s="27">
        <f aca="true" t="shared" si="171" ref="U161:AI161">MIN(U61:U110)</f>
        <v>37.800000000000004</v>
      </c>
      <c r="V161" s="27">
        <f t="shared" si="171"/>
        <v>39.88666666666667</v>
      </c>
      <c r="W161" s="27">
        <f t="shared" si="171"/>
        <v>62.53333333333334</v>
      </c>
      <c r="X161" s="27">
        <f t="shared" si="171"/>
        <v>65.32</v>
      </c>
      <c r="Y161" s="27">
        <f t="shared" si="171"/>
        <v>40.9</v>
      </c>
      <c r="Z161" s="27">
        <f t="shared" si="171"/>
        <v>44.14</v>
      </c>
      <c r="AA161" s="27">
        <f t="shared" si="171"/>
        <v>8.4</v>
      </c>
      <c r="AB161" s="27">
        <f t="shared" si="171"/>
        <v>12.766666666666666</v>
      </c>
      <c r="AC161" s="27">
        <f t="shared" si="171"/>
        <v>41.58166666666666</v>
      </c>
      <c r="AD161" s="27">
        <f t="shared" si="171"/>
        <v>56.76666666666666</v>
      </c>
      <c r="AE161" s="27">
        <f t="shared" si="171"/>
        <v>58.04666666666667</v>
      </c>
      <c r="AF161" s="27">
        <f t="shared" si="171"/>
        <v>21.599999999999998</v>
      </c>
      <c r="AG161" s="27">
        <f t="shared" si="171"/>
        <v>23.699999999999996</v>
      </c>
      <c r="AH161" s="27">
        <f t="shared" si="171"/>
        <v>39.7</v>
      </c>
      <c r="AI161" s="27">
        <f t="shared" si="171"/>
        <v>41.513333333333335</v>
      </c>
      <c r="AJ161" s="27"/>
      <c r="AK161" s="27">
        <f>MIN(AK61:AK110)</f>
        <v>32.166666666666664</v>
      </c>
      <c r="AL161" s="27">
        <f>MIN(AL61:AL110)</f>
        <v>44.583333333333336</v>
      </c>
      <c r="AM161" s="27">
        <f>MIN(AM61:AM110)</f>
        <v>39.99166666666666</v>
      </c>
      <c r="AN161" s="32"/>
      <c r="AO161" s="21"/>
      <c r="AP161" s="27">
        <f>MIN(AP61:AP110)</f>
        <v>61.00000000000001</v>
      </c>
    </row>
    <row r="162" spans="1:42" ht="12.75">
      <c r="A162" s="24" t="s">
        <v>47</v>
      </c>
      <c r="B162" s="30">
        <f>COUNT(B61:B110)</f>
        <v>50</v>
      </c>
      <c r="C162" s="30">
        <f aca="true" t="shared" si="172" ref="C162:M162">COUNT(C61:C110)</f>
        <v>50</v>
      </c>
      <c r="D162" s="30">
        <f t="shared" si="172"/>
        <v>50</v>
      </c>
      <c r="E162" s="30">
        <f t="shared" si="172"/>
        <v>50</v>
      </c>
      <c r="F162" s="30">
        <f t="shared" si="172"/>
        <v>50</v>
      </c>
      <c r="G162" s="30">
        <f t="shared" si="172"/>
        <v>50</v>
      </c>
      <c r="H162" s="30">
        <f t="shared" si="172"/>
        <v>50</v>
      </c>
      <c r="I162" s="30">
        <f t="shared" si="172"/>
        <v>50</v>
      </c>
      <c r="J162" s="30">
        <f t="shared" si="172"/>
        <v>50</v>
      </c>
      <c r="K162" s="30">
        <f t="shared" si="172"/>
        <v>50</v>
      </c>
      <c r="L162" s="30">
        <f t="shared" si="172"/>
        <v>50</v>
      </c>
      <c r="M162" s="30">
        <f t="shared" si="172"/>
        <v>50</v>
      </c>
      <c r="N162" s="17"/>
      <c r="O162" s="30">
        <f>COUNT(O61:O110)</f>
        <v>50</v>
      </c>
      <c r="P162" s="27"/>
      <c r="Q162" s="30">
        <f>COUNT(Q61:Q110)</f>
        <v>50</v>
      </c>
      <c r="R162" s="30">
        <f>COUNT(R61:R110)</f>
        <v>50</v>
      </c>
      <c r="S162" s="30">
        <f>COUNT(S61:S110)</f>
        <v>50</v>
      </c>
      <c r="T162" s="27"/>
      <c r="U162" s="30">
        <f aca="true" t="shared" si="173" ref="U162:AI162">COUNT(U61:U110)</f>
        <v>50</v>
      </c>
      <c r="V162" s="30">
        <f t="shared" si="173"/>
        <v>50</v>
      </c>
      <c r="W162" s="30">
        <f t="shared" si="173"/>
        <v>50</v>
      </c>
      <c r="X162" s="30">
        <f t="shared" si="173"/>
        <v>50</v>
      </c>
      <c r="Y162" s="30">
        <f t="shared" si="173"/>
        <v>50</v>
      </c>
      <c r="Z162" s="30">
        <f t="shared" si="173"/>
        <v>50</v>
      </c>
      <c r="AA162" s="30">
        <f t="shared" si="173"/>
        <v>50</v>
      </c>
      <c r="AB162" s="30">
        <f t="shared" si="173"/>
        <v>50</v>
      </c>
      <c r="AC162" s="30">
        <f t="shared" si="173"/>
        <v>50</v>
      </c>
      <c r="AD162" s="30">
        <f t="shared" si="173"/>
        <v>50</v>
      </c>
      <c r="AE162" s="30">
        <f t="shared" si="173"/>
        <v>50</v>
      </c>
      <c r="AF162" s="30">
        <f t="shared" si="173"/>
        <v>50</v>
      </c>
      <c r="AG162" s="30">
        <f t="shared" si="173"/>
        <v>50</v>
      </c>
      <c r="AH162" s="30">
        <f t="shared" si="173"/>
        <v>50</v>
      </c>
      <c r="AI162" s="30">
        <f t="shared" si="173"/>
        <v>50</v>
      </c>
      <c r="AJ162" s="27"/>
      <c r="AK162" s="30">
        <f>COUNT(AK61:AK110)</f>
        <v>50</v>
      </c>
      <c r="AL162" s="30">
        <f>COUNT(AL61:AL110)</f>
        <v>50</v>
      </c>
      <c r="AM162" s="30">
        <f>COUNT(AM61:AM110)</f>
        <v>50</v>
      </c>
      <c r="AN162" s="32"/>
      <c r="AO162" s="21"/>
      <c r="AP162" s="30">
        <f>COUNT(AP61:AP110)</f>
        <v>50</v>
      </c>
    </row>
    <row r="163" spans="2:42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O163" s="7"/>
      <c r="Q163" s="7"/>
      <c r="R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K163" s="7"/>
      <c r="AL163" s="7"/>
      <c r="AM163" s="7"/>
      <c r="AN163" s="21"/>
      <c r="AO163" s="7"/>
      <c r="AP163" s="7"/>
    </row>
    <row r="164" spans="1:42" ht="12.75">
      <c r="A164" t="s">
        <v>42</v>
      </c>
      <c r="B164" s="20">
        <f>+A91</f>
        <v>1981</v>
      </c>
      <c r="C164" s="20">
        <f>+A120</f>
        <v>2010</v>
      </c>
      <c r="D164" s="20">
        <f>+C164-B164+1</f>
        <v>30</v>
      </c>
      <c r="E164" s="7"/>
      <c r="F164" s="7"/>
      <c r="G164" s="7"/>
      <c r="H164" s="7"/>
      <c r="I164" s="7"/>
      <c r="J164" s="7"/>
      <c r="K164" s="7"/>
      <c r="L164" s="7"/>
      <c r="M164" s="7"/>
      <c r="O164" s="7"/>
      <c r="Q164" s="7"/>
      <c r="R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K164" s="7"/>
      <c r="AL164" s="7"/>
      <c r="AM164" s="7"/>
      <c r="AN164" s="21"/>
      <c r="AO164" s="7"/>
      <c r="AP164" s="7"/>
    </row>
    <row r="165" spans="1:42" ht="12.75">
      <c r="A165" s="7" t="s">
        <v>43</v>
      </c>
      <c r="B165" s="17">
        <f>AVERAGE(B91:B120)</f>
        <v>14.966666666666669</v>
      </c>
      <c r="C165" s="17">
        <f aca="true" t="shared" si="174" ref="C165:M165">AVERAGE(C91:C120)</f>
        <v>19.573333333333334</v>
      </c>
      <c r="D165" s="17">
        <f t="shared" si="174"/>
        <v>30.506666666666664</v>
      </c>
      <c r="E165" s="17">
        <f t="shared" si="174"/>
        <v>44.029999999999994</v>
      </c>
      <c r="F165" s="17">
        <f t="shared" si="174"/>
        <v>55.28666666666665</v>
      </c>
      <c r="G165" s="17">
        <f t="shared" si="174"/>
        <v>64.71666666666667</v>
      </c>
      <c r="H165" s="17">
        <f t="shared" si="174"/>
        <v>69.10000000000001</v>
      </c>
      <c r="I165" s="17">
        <f t="shared" si="174"/>
        <v>67.11333333333334</v>
      </c>
      <c r="J165" s="17">
        <f t="shared" si="174"/>
        <v>58.709999999999994</v>
      </c>
      <c r="K165" s="17">
        <f t="shared" si="174"/>
        <v>46.45666666666668</v>
      </c>
      <c r="L165" s="17">
        <f t="shared" si="174"/>
        <v>33.059999999999995</v>
      </c>
      <c r="M165" s="17">
        <f t="shared" si="174"/>
        <v>19.446666666666665</v>
      </c>
      <c r="N165" s="17">
        <f>AVERAGE(B165:M165)</f>
        <v>43.58055555555555</v>
      </c>
      <c r="O165" s="17">
        <f>AVERAGE(O91:O120)</f>
        <v>43.580555555555556</v>
      </c>
      <c r="Q165" s="7"/>
      <c r="R165" s="7"/>
      <c r="U165" s="17">
        <f aca="true" t="shared" si="175" ref="U165:AI165">AVERAGE(U91:U120)</f>
        <v>43.274444444444455</v>
      </c>
      <c r="V165" s="17">
        <f t="shared" si="175"/>
        <v>43.19333333333334</v>
      </c>
      <c r="W165" s="17">
        <f t="shared" si="175"/>
        <v>66.97666666666667</v>
      </c>
      <c r="X165" s="17">
        <f t="shared" si="175"/>
        <v>67.02044444444442</v>
      </c>
      <c r="Y165" s="17">
        <f t="shared" si="175"/>
        <v>46.075555555555546</v>
      </c>
      <c r="Z165" s="17">
        <f t="shared" si="175"/>
        <v>46.056888888888885</v>
      </c>
      <c r="AA165" s="17">
        <f t="shared" si="175"/>
        <v>17.933333333333334</v>
      </c>
      <c r="AB165" s="17">
        <f t="shared" si="175"/>
        <v>18.098</v>
      </c>
      <c r="AC165" s="17">
        <f t="shared" si="175"/>
        <v>43.571666666666665</v>
      </c>
      <c r="AD165" s="17">
        <f t="shared" si="175"/>
        <v>59.826111111111096</v>
      </c>
      <c r="AE165" s="17">
        <f t="shared" si="175"/>
        <v>59.83033333333333</v>
      </c>
      <c r="AF165" s="17">
        <f t="shared" si="175"/>
        <v>27.276111111111117</v>
      </c>
      <c r="AG165" s="17">
        <f t="shared" si="175"/>
        <v>27.377555555555553</v>
      </c>
      <c r="AH165" s="17">
        <f t="shared" si="175"/>
        <v>43.563333333333325</v>
      </c>
      <c r="AI165" s="17">
        <f t="shared" si="175"/>
        <v>43.62711111111109</v>
      </c>
      <c r="AK165" s="17">
        <f>AVERAGE(AK91:AK120)</f>
        <v>38.18</v>
      </c>
      <c r="AL165" s="17">
        <f>AVERAGE(AL91:AL120)</f>
        <v>48.981111111111105</v>
      </c>
      <c r="AM165" s="17">
        <f>AVERAGE(AM91:AM120)</f>
        <v>43.54222222222223</v>
      </c>
      <c r="AN165" s="21"/>
      <c r="AO165" s="7"/>
      <c r="AP165" s="17">
        <f>AVERAGE(AP91:AP120)</f>
        <v>64.91</v>
      </c>
    </row>
    <row r="166" spans="1:42" ht="12.75">
      <c r="A166" t="s">
        <v>44</v>
      </c>
      <c r="B166" s="17">
        <f>MEDIAN(B91:B120)</f>
        <v>14.899999999999999</v>
      </c>
      <c r="C166" s="17">
        <f aca="true" t="shared" si="176" ref="C166:M166">MEDIAN(C91:C120)</f>
        <v>20.2</v>
      </c>
      <c r="D166" s="17">
        <f t="shared" si="176"/>
        <v>31.4</v>
      </c>
      <c r="E166" s="17">
        <f t="shared" si="176"/>
        <v>43.65</v>
      </c>
      <c r="F166" s="17">
        <f t="shared" si="176"/>
        <v>55.25</v>
      </c>
      <c r="G166" s="17">
        <f t="shared" si="176"/>
        <v>64.5</v>
      </c>
      <c r="H166" s="17">
        <f t="shared" si="176"/>
        <v>69.2</v>
      </c>
      <c r="I166" s="17">
        <f t="shared" si="176"/>
        <v>67.25</v>
      </c>
      <c r="J166" s="17">
        <f t="shared" si="176"/>
        <v>58.45</v>
      </c>
      <c r="K166" s="17">
        <f t="shared" si="176"/>
        <v>46.7</v>
      </c>
      <c r="L166" s="17">
        <f t="shared" si="176"/>
        <v>33.099999999999994</v>
      </c>
      <c r="M166" s="17">
        <f t="shared" si="176"/>
        <v>20.299999999999997</v>
      </c>
      <c r="O166" s="17">
        <f>MEDIAN(O91:O120)</f>
        <v>43.395833333333336</v>
      </c>
      <c r="Q166" s="7"/>
      <c r="R166" s="7"/>
      <c r="U166" s="17">
        <f aca="true" t="shared" si="177" ref="U166:AI166">MEDIAN(U91:U120)</f>
        <v>43.5</v>
      </c>
      <c r="V166" s="17">
        <f t="shared" si="177"/>
        <v>43.3</v>
      </c>
      <c r="W166" s="17">
        <f t="shared" si="177"/>
        <v>66.93333333333334</v>
      </c>
      <c r="X166" s="17">
        <f t="shared" si="177"/>
        <v>67.17333333333335</v>
      </c>
      <c r="Y166" s="17">
        <f t="shared" si="177"/>
        <v>45.71666666666667</v>
      </c>
      <c r="Z166" s="17">
        <f t="shared" si="177"/>
        <v>45.68666666666667</v>
      </c>
      <c r="AA166" s="17">
        <f t="shared" si="177"/>
        <v>17.366666666666667</v>
      </c>
      <c r="AB166" s="17">
        <f t="shared" si="177"/>
        <v>17.810000000000002</v>
      </c>
      <c r="AC166" s="17">
        <f t="shared" si="177"/>
        <v>43.72083333333333</v>
      </c>
      <c r="AD166" s="17">
        <f t="shared" si="177"/>
        <v>59.55833333333334</v>
      </c>
      <c r="AE166" s="17">
        <f t="shared" si="177"/>
        <v>60.125</v>
      </c>
      <c r="AF166" s="17">
        <f t="shared" si="177"/>
        <v>26.933333333333334</v>
      </c>
      <c r="AG166" s="17">
        <f t="shared" si="177"/>
        <v>27.05833333333333</v>
      </c>
      <c r="AH166" s="17">
        <f t="shared" si="177"/>
        <v>43.2625</v>
      </c>
      <c r="AI166" s="17">
        <f t="shared" si="177"/>
        <v>43.7</v>
      </c>
      <c r="AK166" s="17">
        <f>MEDIAN(AK91:AK120)</f>
        <v>38.29166666666667</v>
      </c>
      <c r="AL166" s="17">
        <f>MEDIAN(AL91:AL120)</f>
        <v>49.1</v>
      </c>
      <c r="AM166" s="17">
        <f>MEDIAN(AM91:AM120)</f>
        <v>43.362500000000004</v>
      </c>
      <c r="AN166" s="21"/>
      <c r="AO166" s="7"/>
      <c r="AP166" s="17">
        <f>MEDIAN(AP91:AP120)</f>
        <v>65.025</v>
      </c>
    </row>
    <row r="167" spans="1:42" ht="12.75">
      <c r="A167" t="s">
        <v>45</v>
      </c>
      <c r="B167" s="17">
        <f>MODE(B91:B120)</f>
        <v>15.1</v>
      </c>
      <c r="C167" s="17">
        <f aca="true" t="shared" si="178" ref="C167:M167">MODE(C91:C120)</f>
        <v>14.6</v>
      </c>
      <c r="D167" s="17">
        <f t="shared" si="178"/>
        <v>30.1</v>
      </c>
      <c r="E167" s="17">
        <f t="shared" si="178"/>
        <v>42.9</v>
      </c>
      <c r="F167" s="17">
        <f t="shared" si="178"/>
        <v>51.9</v>
      </c>
      <c r="G167" s="17">
        <f t="shared" si="178"/>
        <v>64.5</v>
      </c>
      <c r="H167" s="17">
        <f t="shared" si="178"/>
        <v>72.8</v>
      </c>
      <c r="I167" s="17">
        <f t="shared" si="178"/>
        <v>66.7</v>
      </c>
      <c r="J167" s="17">
        <f t="shared" si="178"/>
        <v>56.4</v>
      </c>
      <c r="K167" s="17">
        <f t="shared" si="178"/>
        <v>49.5</v>
      </c>
      <c r="L167" s="17" t="e">
        <f t="shared" si="178"/>
        <v>#N/A</v>
      </c>
      <c r="M167" s="17">
        <f t="shared" si="178"/>
        <v>25.4</v>
      </c>
      <c r="O167" s="17" t="e">
        <f>MODE(O91:O120)</f>
        <v>#N/A</v>
      </c>
      <c r="Q167" s="7"/>
      <c r="R167" s="7"/>
      <c r="U167" s="17">
        <f aca="true" t="shared" si="179" ref="U167:AI167">MODE(U91:U120)</f>
        <v>43.93333333333334</v>
      </c>
      <c r="V167" s="17">
        <f t="shared" si="179"/>
        <v>44.28666666666667</v>
      </c>
      <c r="W167" s="17">
        <f t="shared" si="179"/>
        <v>65.76666666666667</v>
      </c>
      <c r="X167" s="17">
        <f t="shared" si="179"/>
        <v>67.34</v>
      </c>
      <c r="Y167" s="17">
        <f t="shared" si="179"/>
        <v>45.23333333333333</v>
      </c>
      <c r="Z167" s="17">
        <f t="shared" si="179"/>
        <v>45.28</v>
      </c>
      <c r="AA167" s="17">
        <f t="shared" si="179"/>
        <v>15</v>
      </c>
      <c r="AB167" s="17" t="e">
        <f t="shared" si="179"/>
        <v>#N/A</v>
      </c>
      <c r="AC167" s="17">
        <f t="shared" si="179"/>
        <v>44.475</v>
      </c>
      <c r="AD167" s="17" t="e">
        <f t="shared" si="179"/>
        <v>#N/A</v>
      </c>
      <c r="AE167" s="17" t="e">
        <f t="shared" si="179"/>
        <v>#N/A</v>
      </c>
      <c r="AF167" s="17" t="e">
        <f t="shared" si="179"/>
        <v>#N/A</v>
      </c>
      <c r="AG167" s="17" t="e">
        <f t="shared" si="179"/>
        <v>#N/A</v>
      </c>
      <c r="AH167" s="17" t="e">
        <f t="shared" si="179"/>
        <v>#N/A</v>
      </c>
      <c r="AI167" s="17" t="e">
        <f t="shared" si="179"/>
        <v>#N/A</v>
      </c>
      <c r="AK167" s="17" t="e">
        <f>MODE(AK91:AK120)</f>
        <v>#N/A</v>
      </c>
      <c r="AL167" s="17">
        <f>MODE(AL91:AL120)</f>
        <v>49.9</v>
      </c>
      <c r="AM167" s="17">
        <f>MODE(AM91:AM120)</f>
        <v>44.475</v>
      </c>
      <c r="AN167" s="21"/>
      <c r="AO167" s="7"/>
      <c r="AP167" s="17">
        <f>MODE(AP91:AP120)</f>
        <v>64.02499999999999</v>
      </c>
    </row>
    <row r="168" spans="1:42" ht="12.75">
      <c r="A168" s="7" t="s">
        <v>46</v>
      </c>
      <c r="B168" s="17">
        <f>STDEVP(B91:B120)</f>
        <v>5.7400542002861075</v>
      </c>
      <c r="C168" s="17">
        <f aca="true" t="shared" si="180" ref="C168:M168">STDEVP(C91:C120)</f>
        <v>5.63494651458398</v>
      </c>
      <c r="D168" s="17">
        <f t="shared" si="180"/>
        <v>3.7756176830935755</v>
      </c>
      <c r="E168" s="17">
        <f t="shared" si="180"/>
        <v>3.262631861958482</v>
      </c>
      <c r="F168" s="17">
        <f t="shared" si="180"/>
        <v>3.155390449514749</v>
      </c>
      <c r="G168" s="17">
        <f t="shared" si="180"/>
        <v>2.417310259128706</v>
      </c>
      <c r="H168" s="17">
        <f t="shared" si="180"/>
        <v>2.437621791829077</v>
      </c>
      <c r="I168" s="17">
        <f t="shared" si="180"/>
        <v>2.5660258940409952</v>
      </c>
      <c r="J168" s="17">
        <f t="shared" si="180"/>
        <v>2.455381844031596</v>
      </c>
      <c r="K168" s="17">
        <f t="shared" si="180"/>
        <v>2.777610883875245</v>
      </c>
      <c r="L168" s="17">
        <f t="shared" si="180"/>
        <v>4.416227651136976</v>
      </c>
      <c r="M168" s="17">
        <f t="shared" si="180"/>
        <v>5.769848832989954</v>
      </c>
      <c r="O168" s="17">
        <f>STDEVP(O91:O120)</f>
        <v>1.6216137557505819</v>
      </c>
      <c r="Q168" s="7"/>
      <c r="R168" s="7"/>
      <c r="U168" s="17">
        <f aca="true" t="shared" si="181" ref="U168:AI168">STDEVP(U91:U120)</f>
        <v>2.684919246090037</v>
      </c>
      <c r="V168" s="17">
        <f t="shared" si="181"/>
        <v>1.0982410178705448</v>
      </c>
      <c r="W168" s="17">
        <f t="shared" si="181"/>
        <v>1.9583657207723733</v>
      </c>
      <c r="X168" s="17">
        <f t="shared" si="181"/>
        <v>0.5675103088202753</v>
      </c>
      <c r="Y168" s="17">
        <f t="shared" si="181"/>
        <v>2.1080433851276053</v>
      </c>
      <c r="Z168" s="17">
        <f t="shared" si="181"/>
        <v>1.2886602095985074</v>
      </c>
      <c r="AA168" s="17">
        <f t="shared" si="181"/>
        <v>3.786868148004418</v>
      </c>
      <c r="AB168" s="17">
        <f t="shared" si="181"/>
        <v>1.4528369692636742</v>
      </c>
      <c r="AC168" s="17">
        <f t="shared" si="181"/>
        <v>0.827307323433927</v>
      </c>
      <c r="AD168" s="17">
        <f t="shared" si="181"/>
        <v>1.5056479061467039</v>
      </c>
      <c r="AE168" s="17">
        <f t="shared" si="181"/>
        <v>0.736553711802724</v>
      </c>
      <c r="AF168" s="17">
        <f t="shared" si="181"/>
        <v>2.4744010997550783</v>
      </c>
      <c r="AG168" s="17">
        <f t="shared" si="181"/>
        <v>1.0901348653682075</v>
      </c>
      <c r="AH168" s="17">
        <f t="shared" si="181"/>
        <v>1.7201267718139597</v>
      </c>
      <c r="AI168" s="17">
        <f t="shared" si="181"/>
        <v>0.7999152655742758</v>
      </c>
      <c r="AK168" s="17">
        <f>STDEVP(AK91:AK120)</f>
        <v>2.259635336033638</v>
      </c>
      <c r="AL168" s="17">
        <f>STDEVP(AL91:AL120)</f>
        <v>1.6630501503169206</v>
      </c>
      <c r="AM168" s="17">
        <f>STDEVP(AM91:AM120)</f>
        <v>1.537042514492694</v>
      </c>
      <c r="AN168" s="21"/>
      <c r="AO168" s="7"/>
      <c r="AP168" s="17">
        <f>STDEVP(AP91:AP120)</f>
        <v>1.6082677015969709</v>
      </c>
    </row>
    <row r="169" spans="1:42" ht="12.75">
      <c r="A169" s="7" t="s">
        <v>54</v>
      </c>
      <c r="B169" s="7">
        <f>SKEW(B91:B120)</f>
        <v>0.03384946826808738</v>
      </c>
      <c r="C169" s="7">
        <f aca="true" t="shared" si="182" ref="C169:M169">SKEW(C91:C120)</f>
        <v>0.1811845908210693</v>
      </c>
      <c r="D169" s="7">
        <f t="shared" si="182"/>
        <v>-0.12052188602124025</v>
      </c>
      <c r="E169" s="7">
        <f t="shared" si="182"/>
        <v>-0.04521722872034627</v>
      </c>
      <c r="F169" s="7">
        <f t="shared" si="182"/>
        <v>-0.10864848212308766</v>
      </c>
      <c r="G169" s="7">
        <f t="shared" si="182"/>
        <v>-0.13001794461763214</v>
      </c>
      <c r="H169" s="7">
        <f t="shared" si="182"/>
        <v>-0.4076849958233111</v>
      </c>
      <c r="I169" s="7">
        <f t="shared" si="182"/>
        <v>-0.1303964251954223</v>
      </c>
      <c r="J169" s="7">
        <f t="shared" si="182"/>
        <v>0.0038876895221798833</v>
      </c>
      <c r="K169" s="7">
        <f t="shared" si="182"/>
        <v>-0.15701733108647725</v>
      </c>
      <c r="L169" s="7">
        <f t="shared" si="182"/>
        <v>0.015036672812835909</v>
      </c>
      <c r="M169" s="7">
        <f t="shared" si="182"/>
        <v>-0.7752551278487843</v>
      </c>
      <c r="O169" s="7">
        <f>SKEW(O91:O120)</f>
        <v>0.2530321242205668</v>
      </c>
      <c r="Q169" s="7"/>
      <c r="R169" s="7"/>
      <c r="U169" s="7">
        <f aca="true" t="shared" si="183" ref="U169:AI169">SKEW(U91:U120)</f>
        <v>-0.05463687281257014</v>
      </c>
      <c r="V169" s="7">
        <f t="shared" si="183"/>
        <v>-0.3792159393310053</v>
      </c>
      <c r="W169" s="7">
        <f t="shared" si="183"/>
        <v>-0.2603810653423446</v>
      </c>
      <c r="X169" s="7">
        <f t="shared" si="183"/>
        <v>-0.5291712385659184</v>
      </c>
      <c r="Y169" s="7">
        <f t="shared" si="183"/>
        <v>0.05268149181839821</v>
      </c>
      <c r="Z169" s="7">
        <f t="shared" si="183"/>
        <v>0.0894561072862072</v>
      </c>
      <c r="AA169" s="7">
        <f t="shared" si="183"/>
        <v>0.4556477904705537</v>
      </c>
      <c r="AB169" s="7">
        <f t="shared" si="183"/>
        <v>0.5415213137161321</v>
      </c>
      <c r="AC169" s="7">
        <f t="shared" si="183"/>
        <v>-0.08126490358958655</v>
      </c>
      <c r="AD169" s="7">
        <f t="shared" si="183"/>
        <v>0.00954265254496212</v>
      </c>
      <c r="AE169" s="7">
        <f t="shared" si="183"/>
        <v>-0.5592357958291808</v>
      </c>
      <c r="AF169" s="7">
        <f t="shared" si="183"/>
        <v>0.13384433377640187</v>
      </c>
      <c r="AG169" s="7">
        <f t="shared" si="183"/>
        <v>0.39450321832856794</v>
      </c>
      <c r="AH169" s="7">
        <f t="shared" si="183"/>
        <v>0.032945441197377814</v>
      </c>
      <c r="AI169" s="7">
        <f t="shared" si="183"/>
        <v>-0.12947023076570954</v>
      </c>
      <c r="AK169" s="7">
        <f>SKEW(AK91:AK120)</f>
        <v>-0.002465585017671302</v>
      </c>
      <c r="AL169" s="7">
        <f>SKEW(AL91:AL120)</f>
        <v>-0.13944958880841438</v>
      </c>
      <c r="AM169" s="7">
        <f>SKEW(AM91:AM120)</f>
        <v>-0.013136032318955009</v>
      </c>
      <c r="AN169" s="21"/>
      <c r="AO169" s="7"/>
      <c r="AP169" s="7">
        <f>SKEW(AP91:AP120)</f>
        <v>-0.22870828238889215</v>
      </c>
    </row>
    <row r="170" spans="1:42" ht="12.75">
      <c r="A170" s="24" t="s">
        <v>28</v>
      </c>
      <c r="B170" s="8">
        <f>MAX(B91:B120)</f>
        <v>27.7</v>
      </c>
      <c r="C170" s="8">
        <f aca="true" t="shared" si="184" ref="C170:M170">MAX(C91:C120)</f>
        <v>31.6</v>
      </c>
      <c r="D170" s="8">
        <f t="shared" si="184"/>
        <v>38.4</v>
      </c>
      <c r="E170" s="8">
        <f t="shared" si="184"/>
        <v>50</v>
      </c>
      <c r="F170" s="8">
        <f t="shared" si="184"/>
        <v>60.9</v>
      </c>
      <c r="G170" s="8">
        <f t="shared" si="184"/>
        <v>69.4</v>
      </c>
      <c r="H170" s="8">
        <f t="shared" si="184"/>
        <v>72.8</v>
      </c>
      <c r="I170" s="8">
        <f t="shared" si="184"/>
        <v>71.8</v>
      </c>
      <c r="J170" s="8">
        <f t="shared" si="184"/>
        <v>63.3</v>
      </c>
      <c r="K170" s="8">
        <f t="shared" si="184"/>
        <v>52.6</v>
      </c>
      <c r="L170" s="8">
        <f t="shared" si="184"/>
        <v>43.2</v>
      </c>
      <c r="M170" s="8">
        <f t="shared" si="184"/>
        <v>27.5</v>
      </c>
      <c r="O170" s="8">
        <f>MAX(O91:O120)</f>
        <v>47.30833333333334</v>
      </c>
      <c r="Q170" s="8">
        <f>MAX(Q91:Q120)</f>
        <v>72.8</v>
      </c>
      <c r="R170" s="8">
        <f>MAX(R91:R120)</f>
        <v>24</v>
      </c>
      <c r="S170" s="8">
        <f>MAX(S91:S120)</f>
        <v>12</v>
      </c>
      <c r="U170" s="8">
        <f aca="true" t="shared" si="185" ref="U170:AI170">MAX(U91:U120)</f>
        <v>48.4</v>
      </c>
      <c r="V170" s="8">
        <f t="shared" si="185"/>
        <v>44.946666666666665</v>
      </c>
      <c r="W170" s="8">
        <f t="shared" si="185"/>
        <v>70.53333333333333</v>
      </c>
      <c r="X170" s="8">
        <f t="shared" si="185"/>
        <v>68.10666666666665</v>
      </c>
      <c r="Y170" s="8">
        <f t="shared" si="185"/>
        <v>49.800000000000004</v>
      </c>
      <c r="Z170" s="8">
        <f t="shared" si="185"/>
        <v>47.873333333333335</v>
      </c>
      <c r="AA170" s="8">
        <f t="shared" si="185"/>
        <v>26.066666666666666</v>
      </c>
      <c r="AB170" s="8">
        <f t="shared" si="185"/>
        <v>21.74</v>
      </c>
      <c r="AC170" s="8">
        <f t="shared" si="185"/>
        <v>45.29666666666667</v>
      </c>
      <c r="AD170" s="8">
        <f t="shared" si="185"/>
        <v>62.400000000000006</v>
      </c>
      <c r="AE170" s="8">
        <f t="shared" si="185"/>
        <v>60.79</v>
      </c>
      <c r="AF170" s="8">
        <f t="shared" si="185"/>
        <v>32.050000000000004</v>
      </c>
      <c r="AG170" s="8">
        <f t="shared" si="185"/>
        <v>30.04666666666667</v>
      </c>
      <c r="AH170" s="8">
        <f t="shared" si="185"/>
        <v>46.61666666666667</v>
      </c>
      <c r="AI170" s="8">
        <f t="shared" si="185"/>
        <v>45.391666666666666</v>
      </c>
      <c r="AK170" s="8">
        <f>MAX(AK91:AK120)</f>
        <v>42.75</v>
      </c>
      <c r="AL170" s="8">
        <f>MAX(AL91:AL120)</f>
        <v>52.300000000000004</v>
      </c>
      <c r="AM170" s="8">
        <f>MAX(AM91:AM120)</f>
        <v>46.13333333333333</v>
      </c>
      <c r="AN170" s="21"/>
      <c r="AO170" s="7"/>
      <c r="AP170" s="8">
        <f>MAX(AP91:AP120)</f>
        <v>67.9</v>
      </c>
    </row>
    <row r="171" spans="1:42" ht="12.75">
      <c r="A171" s="24" t="s">
        <v>29</v>
      </c>
      <c r="B171" s="27">
        <f>MIN(B91:B120)</f>
        <v>3.3</v>
      </c>
      <c r="C171" s="27">
        <f aca="true" t="shared" si="186" ref="C171:M171">MIN(C91:C120)</f>
        <v>10</v>
      </c>
      <c r="D171" s="27">
        <f t="shared" si="186"/>
        <v>23.1</v>
      </c>
      <c r="E171" s="27">
        <f t="shared" si="186"/>
        <v>38.4</v>
      </c>
      <c r="F171" s="27">
        <f t="shared" si="186"/>
        <v>49.3</v>
      </c>
      <c r="G171" s="27">
        <f t="shared" si="186"/>
        <v>58.8</v>
      </c>
      <c r="H171" s="27">
        <f t="shared" si="186"/>
        <v>63.3</v>
      </c>
      <c r="I171" s="27">
        <f t="shared" si="186"/>
        <v>62.2</v>
      </c>
      <c r="J171" s="27">
        <f t="shared" si="186"/>
        <v>52.5</v>
      </c>
      <c r="K171" s="27">
        <f t="shared" si="186"/>
        <v>41.2</v>
      </c>
      <c r="L171" s="27">
        <f t="shared" si="186"/>
        <v>24.4</v>
      </c>
      <c r="M171" s="27">
        <f t="shared" si="186"/>
        <v>6.9</v>
      </c>
      <c r="O171" s="27">
        <f>MIN(O91:O120)</f>
        <v>40.483333333333334</v>
      </c>
      <c r="Q171" s="27">
        <f>MIN(Q91:Q120)</f>
        <v>63.3</v>
      </c>
      <c r="R171" s="27">
        <f>MIN(R91:R120)</f>
        <v>3.3</v>
      </c>
      <c r="S171" s="27">
        <f>MIN(S91:S120)</f>
        <v>12</v>
      </c>
      <c r="U171" s="27">
        <f aca="true" t="shared" si="187" ref="U171:AI171">MIN(U91:U120)</f>
        <v>37.800000000000004</v>
      </c>
      <c r="V171" s="27">
        <f t="shared" si="187"/>
        <v>40.7</v>
      </c>
      <c r="W171" s="27">
        <f t="shared" si="187"/>
        <v>62.53333333333334</v>
      </c>
      <c r="X171" s="27">
        <f t="shared" si="187"/>
        <v>65.76666666666667</v>
      </c>
      <c r="Y171" s="27">
        <f t="shared" si="187"/>
        <v>42.266666666666666</v>
      </c>
      <c r="Z171" s="27">
        <f t="shared" si="187"/>
        <v>44.14</v>
      </c>
      <c r="AA171" s="27">
        <f t="shared" si="187"/>
        <v>12.166666666666666</v>
      </c>
      <c r="AB171" s="27">
        <f t="shared" si="187"/>
        <v>15.6</v>
      </c>
      <c r="AC171" s="27">
        <f t="shared" si="187"/>
        <v>42.125</v>
      </c>
      <c r="AD171" s="27">
        <f t="shared" si="187"/>
        <v>56.76666666666666</v>
      </c>
      <c r="AE171" s="27">
        <f t="shared" si="187"/>
        <v>58.25333333333333</v>
      </c>
      <c r="AF171" s="27">
        <f t="shared" si="187"/>
        <v>22.816666666666663</v>
      </c>
      <c r="AG171" s="27">
        <f t="shared" si="187"/>
        <v>25.546666666666667</v>
      </c>
      <c r="AH171" s="27">
        <f t="shared" si="187"/>
        <v>40.275</v>
      </c>
      <c r="AI171" s="27">
        <f t="shared" si="187"/>
        <v>42.00833333333334</v>
      </c>
      <c r="AK171" s="27">
        <f>MIN(AK91:AK120)</f>
        <v>33.65</v>
      </c>
      <c r="AL171" s="27">
        <f>MIN(AL91:AL120)</f>
        <v>45.050000000000004</v>
      </c>
      <c r="AM171" s="27">
        <f>MIN(AM91:AM120)</f>
        <v>40.825</v>
      </c>
      <c r="AN171" s="21"/>
      <c r="AO171" s="7"/>
      <c r="AP171" s="27">
        <f>MIN(AP91:AP120)</f>
        <v>61.00000000000001</v>
      </c>
    </row>
    <row r="172" spans="1:42" ht="12.75">
      <c r="A172" s="24" t="s">
        <v>47</v>
      </c>
      <c r="B172" s="30">
        <f>COUNT(B91:B120)</f>
        <v>30</v>
      </c>
      <c r="C172" s="30">
        <f aca="true" t="shared" si="188" ref="C172:M172">COUNT(C91:C120)</f>
        <v>30</v>
      </c>
      <c r="D172" s="30">
        <f t="shared" si="188"/>
        <v>30</v>
      </c>
      <c r="E172" s="30">
        <f t="shared" si="188"/>
        <v>30</v>
      </c>
      <c r="F172" s="30">
        <f t="shared" si="188"/>
        <v>30</v>
      </c>
      <c r="G172" s="30">
        <f t="shared" si="188"/>
        <v>30</v>
      </c>
      <c r="H172" s="30">
        <f t="shared" si="188"/>
        <v>30</v>
      </c>
      <c r="I172" s="30">
        <f t="shared" si="188"/>
        <v>30</v>
      </c>
      <c r="J172" s="30">
        <f t="shared" si="188"/>
        <v>30</v>
      </c>
      <c r="K172" s="30">
        <f t="shared" si="188"/>
        <v>30</v>
      </c>
      <c r="L172" s="30">
        <f t="shared" si="188"/>
        <v>30</v>
      </c>
      <c r="M172" s="30">
        <f t="shared" si="188"/>
        <v>30</v>
      </c>
      <c r="O172" s="30">
        <f>COUNT(O91:O120)</f>
        <v>30</v>
      </c>
      <c r="Q172" s="30">
        <f>COUNT(Q91:Q120)</f>
        <v>30</v>
      </c>
      <c r="R172" s="30">
        <f>COUNT(R91:R120)</f>
        <v>30</v>
      </c>
      <c r="S172" s="30">
        <f>COUNT(S91:S120)</f>
        <v>30</v>
      </c>
      <c r="U172" s="30">
        <f aca="true" t="shared" si="189" ref="U172:AI172">COUNT(U91:U120)</f>
        <v>30</v>
      </c>
      <c r="V172" s="30">
        <f t="shared" si="189"/>
        <v>30</v>
      </c>
      <c r="W172" s="30">
        <f t="shared" si="189"/>
        <v>30</v>
      </c>
      <c r="X172" s="30">
        <f t="shared" si="189"/>
        <v>30</v>
      </c>
      <c r="Y172" s="30">
        <f t="shared" si="189"/>
        <v>30</v>
      </c>
      <c r="Z172" s="30">
        <f t="shared" si="189"/>
        <v>30</v>
      </c>
      <c r="AA172" s="30">
        <f t="shared" si="189"/>
        <v>30</v>
      </c>
      <c r="AB172" s="30">
        <f t="shared" si="189"/>
        <v>30</v>
      </c>
      <c r="AC172" s="30">
        <f t="shared" si="189"/>
        <v>30</v>
      </c>
      <c r="AD172" s="30">
        <f t="shared" si="189"/>
        <v>30</v>
      </c>
      <c r="AE172" s="30">
        <f t="shared" si="189"/>
        <v>30</v>
      </c>
      <c r="AF172" s="30">
        <f t="shared" si="189"/>
        <v>30</v>
      </c>
      <c r="AG172" s="30">
        <f t="shared" si="189"/>
        <v>30</v>
      </c>
      <c r="AH172" s="30">
        <f t="shared" si="189"/>
        <v>30</v>
      </c>
      <c r="AI172" s="30">
        <f t="shared" si="189"/>
        <v>30</v>
      </c>
      <c r="AK172" s="30">
        <f>COUNT(AK91:AK120)</f>
        <v>30</v>
      </c>
      <c r="AL172" s="30">
        <f>COUNT(AL91:AL120)</f>
        <v>30</v>
      </c>
      <c r="AM172" s="30">
        <f>COUNT(AM91:AM120)</f>
        <v>30</v>
      </c>
      <c r="AN172" s="21"/>
      <c r="AO172" s="7"/>
      <c r="AP172" s="30">
        <f>COUNT(AP91:AP120)</f>
        <v>30</v>
      </c>
    </row>
    <row r="173" spans="1:42" ht="12.75">
      <c r="A173" s="24" t="s">
        <v>48</v>
      </c>
      <c r="B173" s="17">
        <v>15</v>
      </c>
      <c r="C173" s="17">
        <v>19.6</v>
      </c>
      <c r="D173" s="17">
        <v>30.5</v>
      </c>
      <c r="E173" s="17">
        <v>44</v>
      </c>
      <c r="F173" s="17">
        <v>55.3</v>
      </c>
      <c r="G173" s="17">
        <v>64.7</v>
      </c>
      <c r="H173" s="17">
        <v>69.1</v>
      </c>
      <c r="I173" s="17">
        <v>67.1</v>
      </c>
      <c r="J173" s="17">
        <v>58.7</v>
      </c>
      <c r="K173" s="17">
        <v>46.5</v>
      </c>
      <c r="L173" s="17">
        <v>33.1</v>
      </c>
      <c r="M173" s="17">
        <v>19.4</v>
      </c>
      <c r="O173" s="7"/>
      <c r="Q173" s="7"/>
      <c r="R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K173" s="7"/>
      <c r="AL173" s="7"/>
      <c r="AM173" s="7"/>
      <c r="AN173" s="21"/>
      <c r="AO173" s="7"/>
      <c r="AP173" s="7"/>
    </row>
    <row r="174" spans="1:42" ht="12.75">
      <c r="A174" s="24" t="s">
        <v>49</v>
      </c>
      <c r="B174" s="17">
        <f aca="true" t="shared" si="190" ref="B174:N174">B165-B173</f>
        <v>-0.03333333333333144</v>
      </c>
      <c r="C174" s="17">
        <f t="shared" si="190"/>
        <v>-0.026666666666667282</v>
      </c>
      <c r="D174" s="17">
        <f t="shared" si="190"/>
        <v>0.006666666666664156</v>
      </c>
      <c r="E174" s="17">
        <f t="shared" si="190"/>
        <v>0.02999999999999403</v>
      </c>
      <c r="F174" s="17">
        <f t="shared" si="190"/>
        <v>-0.013333333333349628</v>
      </c>
      <c r="G174" s="17">
        <f t="shared" si="190"/>
        <v>0.01666666666666572</v>
      </c>
      <c r="H174" s="17">
        <f t="shared" si="190"/>
        <v>0</v>
      </c>
      <c r="I174" s="17">
        <f t="shared" si="190"/>
        <v>0.013333333333349628</v>
      </c>
      <c r="J174" s="17">
        <f t="shared" si="190"/>
        <v>0.009999999999990905</v>
      </c>
      <c r="K174" s="17">
        <f t="shared" si="190"/>
        <v>-0.043333333333322344</v>
      </c>
      <c r="L174" s="17">
        <f t="shared" si="190"/>
        <v>-0.04000000000000625</v>
      </c>
      <c r="M174" s="17">
        <f t="shared" si="190"/>
        <v>0.046666666666666856</v>
      </c>
      <c r="N174" s="17">
        <f t="shared" si="190"/>
        <v>43.58055555555555</v>
      </c>
      <c r="O174" s="17"/>
      <c r="Q174" s="7"/>
      <c r="R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K174" s="7"/>
      <c r="AL174" s="7"/>
      <c r="AM174" s="7"/>
      <c r="AN174" s="21"/>
      <c r="AO174" s="7"/>
      <c r="AP174" s="7"/>
    </row>
    <row r="175" spans="1:42" ht="12.75">
      <c r="A175" s="24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O175" s="7"/>
      <c r="Q175" s="7"/>
      <c r="R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K175" s="7"/>
      <c r="AL175" s="7"/>
      <c r="AM175" s="7"/>
      <c r="AN175" s="21"/>
      <c r="AO175" s="7"/>
      <c r="AP175" s="7"/>
    </row>
    <row r="176" spans="1:41" ht="12.75">
      <c r="A176" t="s">
        <v>42</v>
      </c>
      <c r="B176" s="20">
        <f>+A81</f>
        <v>1971</v>
      </c>
      <c r="C176" s="20">
        <f>+A110</f>
        <v>2000</v>
      </c>
      <c r="D176" s="20">
        <f>+C176-B176+1</f>
        <v>30</v>
      </c>
      <c r="AN176" s="7"/>
      <c r="AO176" s="17"/>
    </row>
    <row r="177" spans="1:42" ht="12.75">
      <c r="A177" s="7" t="s">
        <v>43</v>
      </c>
      <c r="B177" s="17">
        <f aca="true" t="shared" si="191" ref="B177:M177">AVERAGE(B81:B110)</f>
        <v>12.596666666666668</v>
      </c>
      <c r="C177" s="17">
        <f t="shared" si="191"/>
        <v>18.560000000000002</v>
      </c>
      <c r="D177" s="17">
        <f t="shared" si="191"/>
        <v>29.816666666666663</v>
      </c>
      <c r="E177" s="17">
        <f t="shared" si="191"/>
        <v>43.096666666666664</v>
      </c>
      <c r="F177" s="17">
        <f t="shared" si="191"/>
        <v>55.419999999999995</v>
      </c>
      <c r="G177" s="17">
        <f t="shared" si="191"/>
        <v>64.38333333333334</v>
      </c>
      <c r="H177" s="17">
        <f t="shared" si="191"/>
        <v>68.89333333333335</v>
      </c>
      <c r="I177" s="17">
        <f t="shared" si="191"/>
        <v>66.55666666666667</v>
      </c>
      <c r="J177" s="17">
        <f t="shared" si="191"/>
        <v>57.84333333333334</v>
      </c>
      <c r="K177" s="17">
        <f t="shared" si="191"/>
        <v>46.370000000000005</v>
      </c>
      <c r="L177" s="17">
        <f t="shared" si="191"/>
        <v>31.81666666666667</v>
      </c>
      <c r="M177" s="17">
        <f t="shared" si="191"/>
        <v>18.35666666666667</v>
      </c>
      <c r="N177" s="17">
        <f>AVERAGE(B177:M177)</f>
        <v>42.80916666666667</v>
      </c>
      <c r="O177" s="17">
        <f>AVERAGE(O81:O110)</f>
        <v>42.80916666666666</v>
      </c>
      <c r="P177" s="17"/>
      <c r="Q177" s="17"/>
      <c r="R177" s="17"/>
      <c r="T177" s="32"/>
      <c r="U177" s="17">
        <f aca="true" t="shared" si="192" ref="U177:AI177">AVERAGE(U81:U110)</f>
        <v>42.777777777777786</v>
      </c>
      <c r="V177" s="17">
        <f t="shared" si="192"/>
        <v>42.74177777777777</v>
      </c>
      <c r="W177" s="17">
        <f t="shared" si="192"/>
        <v>66.61111111111111</v>
      </c>
      <c r="X177" s="17">
        <f t="shared" si="192"/>
        <v>66.66955555555555</v>
      </c>
      <c r="Y177" s="17">
        <f t="shared" si="192"/>
        <v>45.34333333333333</v>
      </c>
      <c r="Z177" s="17">
        <f t="shared" si="192"/>
        <v>45.31955555555556</v>
      </c>
      <c r="AA177" s="17">
        <f t="shared" si="192"/>
        <v>16.643333333333334</v>
      </c>
      <c r="AB177" s="17">
        <f t="shared" si="192"/>
        <v>16.752444444444446</v>
      </c>
      <c r="AC177" s="17">
        <f t="shared" si="192"/>
        <v>42.835944444444436</v>
      </c>
      <c r="AD177" s="17">
        <f t="shared" si="192"/>
        <v>59.36555555555555</v>
      </c>
      <c r="AE177" s="17">
        <f t="shared" si="192"/>
        <v>59.40655555555556</v>
      </c>
      <c r="AF177" s="17">
        <f t="shared" si="192"/>
        <v>26.34111111111111</v>
      </c>
      <c r="AG177" s="17">
        <f t="shared" si="192"/>
        <v>26.354222222222223</v>
      </c>
      <c r="AH177" s="17">
        <f t="shared" si="192"/>
        <v>42.89111111111112</v>
      </c>
      <c r="AI177" s="17">
        <f t="shared" si="192"/>
        <v>42.90172222222222</v>
      </c>
      <c r="AJ177" s="32"/>
      <c r="AK177" s="17">
        <f>AVERAGE(AK81:AK110)</f>
        <v>37.312222222222225</v>
      </c>
      <c r="AL177" s="17">
        <f>AVERAGE(AL81:AL110)</f>
        <v>48.30611111111112</v>
      </c>
      <c r="AM177" s="17">
        <f>AVERAGE(AM81:AM110)</f>
        <v>42.87111111111112</v>
      </c>
      <c r="AN177" s="17"/>
      <c r="AO177" s="29"/>
      <c r="AP177" s="17">
        <f>AVERAGE(AP81:AP110)</f>
        <v>64.41916666666667</v>
      </c>
    </row>
    <row r="178" spans="1:42" ht="12.75">
      <c r="A178" t="s">
        <v>44</v>
      </c>
      <c r="B178" s="17">
        <f aca="true" t="shared" si="193" ref="B178:M178">MEDIAN(B81:B110)</f>
        <v>12.75</v>
      </c>
      <c r="C178" s="17">
        <f t="shared" si="193"/>
        <v>17.3</v>
      </c>
      <c r="D178" s="17">
        <f t="shared" si="193"/>
        <v>30.3</v>
      </c>
      <c r="E178" s="17">
        <f t="shared" si="193"/>
        <v>43.099999999999994</v>
      </c>
      <c r="F178" s="17">
        <f t="shared" si="193"/>
        <v>55.8</v>
      </c>
      <c r="G178" s="17">
        <f t="shared" si="193"/>
        <v>64.4</v>
      </c>
      <c r="H178" s="17">
        <f t="shared" si="193"/>
        <v>68.9</v>
      </c>
      <c r="I178" s="17">
        <f t="shared" si="193"/>
        <v>66.7</v>
      </c>
      <c r="J178" s="17">
        <f t="shared" si="193"/>
        <v>57.95</v>
      </c>
      <c r="K178" s="17">
        <f t="shared" si="193"/>
        <v>46.35</v>
      </c>
      <c r="L178" s="17">
        <f t="shared" si="193"/>
        <v>31.95</v>
      </c>
      <c r="M178" s="17">
        <f t="shared" si="193"/>
        <v>19</v>
      </c>
      <c r="N178" s="17"/>
      <c r="O178" s="17">
        <f>MEDIAN(O81:O110)</f>
        <v>42.77083333333333</v>
      </c>
      <c r="P178" s="17"/>
      <c r="Q178" s="17"/>
      <c r="R178" s="17"/>
      <c r="T178" s="21"/>
      <c r="U178" s="17">
        <f aca="true" t="shared" si="194" ref="U178:AI178">MEDIAN(U81:U110)</f>
        <v>42.28333333333333</v>
      </c>
      <c r="V178" s="17">
        <f t="shared" si="194"/>
        <v>42.83333333333334</v>
      </c>
      <c r="W178" s="17">
        <f t="shared" si="194"/>
        <v>66.21666666666667</v>
      </c>
      <c r="X178" s="17">
        <f t="shared" si="194"/>
        <v>66.52000000000001</v>
      </c>
      <c r="Y178" s="17">
        <f t="shared" si="194"/>
        <v>45.18333333333334</v>
      </c>
      <c r="Z178" s="17">
        <f t="shared" si="194"/>
        <v>45.14666666666666</v>
      </c>
      <c r="AA178" s="17">
        <f t="shared" si="194"/>
        <v>16.766666666666666</v>
      </c>
      <c r="AB178" s="17">
        <f t="shared" si="194"/>
        <v>16.89666666666667</v>
      </c>
      <c r="AC178" s="17">
        <f t="shared" si="194"/>
        <v>42.7125</v>
      </c>
      <c r="AD178" s="17">
        <f t="shared" si="194"/>
        <v>59.40833333333333</v>
      </c>
      <c r="AE178" s="17">
        <f t="shared" si="194"/>
        <v>59.271666666666675</v>
      </c>
      <c r="AF178" s="17">
        <f t="shared" si="194"/>
        <v>26.29166666666667</v>
      </c>
      <c r="AG178" s="17">
        <f t="shared" si="194"/>
        <v>26.268333333333334</v>
      </c>
      <c r="AH178" s="17">
        <f t="shared" si="194"/>
        <v>42.58333333333334</v>
      </c>
      <c r="AI178" s="17">
        <f t="shared" si="194"/>
        <v>42.715833333333336</v>
      </c>
      <c r="AJ178" s="21"/>
      <c r="AK178" s="17">
        <f>MEDIAN(AK81:AK110)</f>
        <v>37.608333333333334</v>
      </c>
      <c r="AL178" s="17">
        <f>MEDIAN(AL81:AL110)</f>
        <v>48.34166666666667</v>
      </c>
      <c r="AM178" s="17">
        <f>MEDIAN(AM81:AM110)</f>
        <v>42.8125</v>
      </c>
      <c r="AN178" s="29"/>
      <c r="AO178" s="29"/>
      <c r="AP178" s="17">
        <f>MEDIAN(AP81:AP110)</f>
        <v>64.35</v>
      </c>
    </row>
    <row r="179" spans="1:42" ht="12.75">
      <c r="A179" t="s">
        <v>45</v>
      </c>
      <c r="B179" s="17">
        <f aca="true" t="shared" si="195" ref="B179:M179">MODE(B81:B110)</f>
        <v>15.1</v>
      </c>
      <c r="C179" s="17">
        <f t="shared" si="195"/>
        <v>16.8</v>
      </c>
      <c r="D179" s="17">
        <f t="shared" si="195"/>
        <v>28.4</v>
      </c>
      <c r="E179" s="17">
        <f t="shared" si="195"/>
        <v>38.4</v>
      </c>
      <c r="F179" s="17">
        <f t="shared" si="195"/>
        <v>58.4</v>
      </c>
      <c r="G179" s="17">
        <f t="shared" si="195"/>
        <v>65.8</v>
      </c>
      <c r="H179" s="17">
        <f t="shared" si="195"/>
        <v>70</v>
      </c>
      <c r="I179" s="17">
        <f t="shared" si="195"/>
        <v>67.1</v>
      </c>
      <c r="J179" s="17">
        <f t="shared" si="195"/>
        <v>58.1</v>
      </c>
      <c r="K179" s="17">
        <f t="shared" si="195"/>
        <v>41.2</v>
      </c>
      <c r="L179" s="17">
        <f t="shared" si="195"/>
        <v>31.1</v>
      </c>
      <c r="M179" s="17">
        <f t="shared" si="195"/>
        <v>17.7</v>
      </c>
      <c r="N179" s="17"/>
      <c r="O179" s="17" t="e">
        <f>MODE(O81:O110)</f>
        <v>#N/A</v>
      </c>
      <c r="P179" s="17"/>
      <c r="Q179" s="17"/>
      <c r="R179" s="17"/>
      <c r="T179" s="21"/>
      <c r="U179" s="17" t="e">
        <f aca="true" t="shared" si="196" ref="U179:AI179">MODE(U81:U110)</f>
        <v>#N/A</v>
      </c>
      <c r="V179" s="17">
        <f t="shared" si="196"/>
        <v>44.28666666666667</v>
      </c>
      <c r="W179" s="17">
        <f t="shared" si="196"/>
        <v>65.76666666666667</v>
      </c>
      <c r="X179" s="17" t="e">
        <f t="shared" si="196"/>
        <v>#N/A</v>
      </c>
      <c r="Y179" s="17">
        <f t="shared" si="196"/>
        <v>44.23333333333333</v>
      </c>
      <c r="Z179" s="17">
        <f t="shared" si="196"/>
        <v>45.14666666666666</v>
      </c>
      <c r="AA179" s="17" t="e">
        <f t="shared" si="196"/>
        <v>#N/A</v>
      </c>
      <c r="AB179" s="17">
        <f t="shared" si="196"/>
        <v>15.6</v>
      </c>
      <c r="AC179" s="17" t="e">
        <f t="shared" si="196"/>
        <v>#N/A</v>
      </c>
      <c r="AD179" s="17">
        <f t="shared" si="196"/>
        <v>59.550000000000004</v>
      </c>
      <c r="AE179" s="17">
        <f t="shared" si="196"/>
        <v>58.89333333333333</v>
      </c>
      <c r="AF179" s="17" t="e">
        <f t="shared" si="196"/>
        <v>#N/A</v>
      </c>
      <c r="AG179" s="17" t="e">
        <f t="shared" si="196"/>
        <v>#N/A</v>
      </c>
      <c r="AH179" s="17" t="e">
        <f t="shared" si="196"/>
        <v>#N/A</v>
      </c>
      <c r="AI179" s="17" t="e">
        <f t="shared" si="196"/>
        <v>#N/A</v>
      </c>
      <c r="AJ179" s="21"/>
      <c r="AK179" s="17" t="e">
        <f>MODE(AK81:AK110)</f>
        <v>#N/A</v>
      </c>
      <c r="AL179" s="17" t="e">
        <f>MODE(AL81:AL110)</f>
        <v>#N/A</v>
      </c>
      <c r="AM179" s="17" t="e">
        <f>MODE(AM81:AM110)</f>
        <v>#N/A</v>
      </c>
      <c r="AN179" s="29"/>
      <c r="AO179" s="7"/>
      <c r="AP179" s="17">
        <f>MODE(AP81:AP110)</f>
        <v>64.02499999999999</v>
      </c>
    </row>
    <row r="180" spans="1:42" ht="12.75">
      <c r="A180" s="7" t="s">
        <v>46</v>
      </c>
      <c r="B180" s="17">
        <f aca="true" t="shared" si="197" ref="B180:M180">STDEVP(B81:B110)</f>
        <v>5.817530021886914</v>
      </c>
      <c r="C180" s="17">
        <f t="shared" si="197"/>
        <v>5.9349024142496685</v>
      </c>
      <c r="D180" s="17">
        <f t="shared" si="197"/>
        <v>4.2559827171746365</v>
      </c>
      <c r="E180" s="17">
        <f t="shared" si="197"/>
        <v>3.4157950107633153</v>
      </c>
      <c r="F180" s="17">
        <f t="shared" si="197"/>
        <v>3.5570024833652654</v>
      </c>
      <c r="G180" s="17">
        <f t="shared" si="197"/>
        <v>2.4144127420324986</v>
      </c>
      <c r="H180" s="17">
        <f t="shared" si="197"/>
        <v>2.1772969990844664</v>
      </c>
      <c r="I180" s="17">
        <f t="shared" si="197"/>
        <v>2.368499290455644</v>
      </c>
      <c r="J180" s="17">
        <f t="shared" si="197"/>
        <v>2.3053102948530713</v>
      </c>
      <c r="K180" s="17">
        <f t="shared" si="197"/>
        <v>3.005123402901561</v>
      </c>
      <c r="L180" s="17">
        <f t="shared" si="197"/>
        <v>3.892821027937862</v>
      </c>
      <c r="M180" s="17">
        <f t="shared" si="197"/>
        <v>5.666255867462701</v>
      </c>
      <c r="N180" s="17"/>
      <c r="O180" s="17">
        <f>STDEVP(O81:O110)</f>
        <v>1.6546110514200856</v>
      </c>
      <c r="P180" s="17"/>
      <c r="Q180" s="17"/>
      <c r="R180" s="17"/>
      <c r="T180" s="17"/>
      <c r="U180" s="17">
        <f aca="true" t="shared" si="198" ref="U180:AI180">STDEVP(U81:U110)</f>
        <v>2.8322263632766913</v>
      </c>
      <c r="V180" s="17">
        <f t="shared" si="198"/>
        <v>1.2217145612358893</v>
      </c>
      <c r="W180" s="17">
        <f t="shared" si="198"/>
        <v>1.7027283842754513</v>
      </c>
      <c r="X180" s="17">
        <f t="shared" si="198"/>
        <v>0.5653571361166532</v>
      </c>
      <c r="Y180" s="17">
        <f t="shared" si="198"/>
        <v>2.0448879349897555</v>
      </c>
      <c r="Z180" s="17">
        <f t="shared" si="198"/>
        <v>0.9103388597144325</v>
      </c>
      <c r="AA180" s="17">
        <f t="shared" si="198"/>
        <v>4.082130435065603</v>
      </c>
      <c r="AB180" s="17">
        <f t="shared" si="198"/>
        <v>2.1932358866116</v>
      </c>
      <c r="AC180" s="17">
        <f t="shared" si="198"/>
        <v>0.9104237600367793</v>
      </c>
      <c r="AD180" s="17">
        <f t="shared" si="198"/>
        <v>1.4324670077858916</v>
      </c>
      <c r="AE180" s="17">
        <f t="shared" si="198"/>
        <v>0.7258790243729968</v>
      </c>
      <c r="AF180" s="17">
        <f t="shared" si="198"/>
        <v>2.6107283407386164</v>
      </c>
      <c r="AG180" s="17">
        <f t="shared" si="198"/>
        <v>1.421923041448613</v>
      </c>
      <c r="AH180" s="17">
        <f t="shared" si="198"/>
        <v>1.6773490070221002</v>
      </c>
      <c r="AI180" s="17">
        <f t="shared" si="198"/>
        <v>0.9308987576066358</v>
      </c>
      <c r="AJ180" s="17"/>
      <c r="AK180" s="17">
        <f>STDEVP(AK81:AK110)</f>
        <v>2.5476493644044935</v>
      </c>
      <c r="AL180" s="17">
        <f>STDEVP(AL81:AL110)</f>
        <v>1.6088325841897333</v>
      </c>
      <c r="AM180" s="17">
        <f>STDEVP(AM81:AM110)</f>
        <v>1.548324562427815</v>
      </c>
      <c r="AN180" s="7"/>
      <c r="AO180" s="7"/>
      <c r="AP180" s="17">
        <f>STDEVP(AP81:AP110)</f>
        <v>1.4442512958469367</v>
      </c>
    </row>
    <row r="181" spans="1:42" ht="12.75">
      <c r="A181" s="7" t="s">
        <v>54</v>
      </c>
      <c r="B181" s="7">
        <f aca="true" t="shared" si="199" ref="B181:M181">SKEW(B81:B110)</f>
        <v>-0.17002156585487155</v>
      </c>
      <c r="C181" s="7">
        <f t="shared" si="199"/>
        <v>0.2790534436616307</v>
      </c>
      <c r="D181" s="7">
        <f t="shared" si="199"/>
        <v>0.05844544639814138</v>
      </c>
      <c r="E181" s="7">
        <f t="shared" si="199"/>
        <v>0.011567684608158988</v>
      </c>
      <c r="F181" s="7">
        <f t="shared" si="199"/>
        <v>0.07829832698904779</v>
      </c>
      <c r="G181" s="7">
        <f t="shared" si="199"/>
        <v>-0.034855103903293015</v>
      </c>
      <c r="H181" s="7">
        <f t="shared" si="199"/>
        <v>-0.30028160188542463</v>
      </c>
      <c r="I181" s="7">
        <f t="shared" si="199"/>
        <v>0.33691609329921185</v>
      </c>
      <c r="J181" s="7">
        <f t="shared" si="199"/>
        <v>-0.15472904874686214</v>
      </c>
      <c r="K181" s="7">
        <f t="shared" si="199"/>
        <v>0.21885029147593418</v>
      </c>
      <c r="L181" s="7">
        <f t="shared" si="199"/>
        <v>-0.14441200029951873</v>
      </c>
      <c r="M181" s="7">
        <f t="shared" si="199"/>
        <v>-0.6792771737840855</v>
      </c>
      <c r="N181" s="17"/>
      <c r="O181" s="7">
        <f>SKEW(O81:O110)</f>
        <v>0.7163212748096849</v>
      </c>
      <c r="P181" s="17"/>
      <c r="Q181" s="17"/>
      <c r="R181" s="17"/>
      <c r="T181" s="17"/>
      <c r="U181" s="7">
        <f aca="true" t="shared" si="200" ref="U181:AI181">SKEW(U81:U110)</f>
        <v>0.41825923841392926</v>
      </c>
      <c r="V181" s="7">
        <f t="shared" si="200"/>
        <v>0.09171981565611914</v>
      </c>
      <c r="W181" s="7">
        <f t="shared" si="200"/>
        <v>0.307986335876604</v>
      </c>
      <c r="X181" s="7">
        <f t="shared" si="200"/>
        <v>0.5655704196791129</v>
      </c>
      <c r="Y181" s="7">
        <f t="shared" si="200"/>
        <v>0.19301645798135172</v>
      </c>
      <c r="Z181" s="7">
        <f t="shared" si="200"/>
        <v>1.2437771987204687</v>
      </c>
      <c r="AA181" s="7">
        <f t="shared" si="200"/>
        <v>0.15431424001735647</v>
      </c>
      <c r="AB181" s="7">
        <f t="shared" si="200"/>
        <v>0.019876124664036942</v>
      </c>
      <c r="AC181" s="7">
        <f t="shared" si="200"/>
        <v>0.9136431103289467</v>
      </c>
      <c r="AD181" s="7">
        <f t="shared" si="200"/>
        <v>0.43587558112421765</v>
      </c>
      <c r="AE181" s="7">
        <f t="shared" si="200"/>
        <v>0.5081236778137158</v>
      </c>
      <c r="AF181" s="7">
        <f t="shared" si="200"/>
        <v>0.1218589055419778</v>
      </c>
      <c r="AG181" s="7">
        <f t="shared" si="200"/>
        <v>0.3850683963476151</v>
      </c>
      <c r="AH181" s="7">
        <f t="shared" si="200"/>
        <v>0.4000367291921301</v>
      </c>
      <c r="AI181" s="7">
        <f t="shared" si="200"/>
        <v>0.7166354324229031</v>
      </c>
      <c r="AJ181" s="17"/>
      <c r="AK181" s="7">
        <f>SKEW(AK81:AK110)</f>
        <v>0.10581399522810714</v>
      </c>
      <c r="AL181" s="7">
        <f>SKEW(AL81:AL110)</f>
        <v>-0.12531562438443924</v>
      </c>
      <c r="AM181" s="7">
        <f>SKEW(AM81:AM110)</f>
        <v>0.34512800338675687</v>
      </c>
      <c r="AN181" s="7"/>
      <c r="AO181" s="7"/>
      <c r="AP181" s="7">
        <f>SKEW(AP81:AP110)</f>
        <v>0.07093378697136545</v>
      </c>
    </row>
    <row r="182" spans="1:42" ht="12.75">
      <c r="A182" s="24" t="s">
        <v>28</v>
      </c>
      <c r="B182" s="17">
        <f aca="true" t="shared" si="201" ref="B182:M182">MAX(B81:B110)</f>
        <v>24.1</v>
      </c>
      <c r="C182" s="17">
        <f t="shared" si="201"/>
        <v>31.6</v>
      </c>
      <c r="D182" s="17">
        <f t="shared" si="201"/>
        <v>38.4</v>
      </c>
      <c r="E182" s="17">
        <f t="shared" si="201"/>
        <v>48.9</v>
      </c>
      <c r="F182" s="17">
        <f t="shared" si="201"/>
        <v>63</v>
      </c>
      <c r="G182" s="17">
        <f t="shared" si="201"/>
        <v>68.5</v>
      </c>
      <c r="H182" s="17">
        <f t="shared" si="201"/>
        <v>72.8</v>
      </c>
      <c r="I182" s="17">
        <f t="shared" si="201"/>
        <v>71.8</v>
      </c>
      <c r="J182" s="17">
        <f t="shared" si="201"/>
        <v>63.1</v>
      </c>
      <c r="K182" s="17">
        <f t="shared" si="201"/>
        <v>53.3</v>
      </c>
      <c r="L182" s="17">
        <f t="shared" si="201"/>
        <v>39.6</v>
      </c>
      <c r="M182" s="17">
        <f t="shared" si="201"/>
        <v>26.2</v>
      </c>
      <c r="N182" s="17"/>
      <c r="O182" s="17">
        <f>MAX(O81:O110)</f>
        <v>47.30833333333334</v>
      </c>
      <c r="P182" s="17"/>
      <c r="Q182" s="17">
        <f>MAX(Q81:Q110)</f>
        <v>72.8</v>
      </c>
      <c r="R182" s="17">
        <f>MAX(R81:R110)</f>
        <v>20.3</v>
      </c>
      <c r="S182" s="3">
        <f>MAX(S81:S110)</f>
        <v>12</v>
      </c>
      <c r="T182" s="29"/>
      <c r="U182" s="17">
        <f aca="true" t="shared" si="202" ref="U182:AI182">MAX(U81:U110)</f>
        <v>49.26666666666667</v>
      </c>
      <c r="V182" s="17">
        <f t="shared" si="202"/>
        <v>44.946666666666665</v>
      </c>
      <c r="W182" s="17">
        <f t="shared" si="202"/>
        <v>70.53333333333333</v>
      </c>
      <c r="X182" s="17">
        <f t="shared" si="202"/>
        <v>68.10666666666665</v>
      </c>
      <c r="Y182" s="17">
        <f t="shared" si="202"/>
        <v>49.800000000000004</v>
      </c>
      <c r="Z182" s="17">
        <f t="shared" si="202"/>
        <v>47.78666666666667</v>
      </c>
      <c r="AA182" s="17">
        <f t="shared" si="202"/>
        <v>26.03333333333333</v>
      </c>
      <c r="AB182" s="17">
        <f t="shared" si="202"/>
        <v>21.74</v>
      </c>
      <c r="AC182" s="17">
        <f t="shared" si="202"/>
        <v>45.29666666666667</v>
      </c>
      <c r="AD182" s="17">
        <f t="shared" si="202"/>
        <v>62.400000000000006</v>
      </c>
      <c r="AE182" s="17">
        <f t="shared" si="202"/>
        <v>60.79</v>
      </c>
      <c r="AF182" s="17">
        <f t="shared" si="202"/>
        <v>31.133333333333336</v>
      </c>
      <c r="AG182" s="17">
        <f t="shared" si="202"/>
        <v>30.04666666666667</v>
      </c>
      <c r="AH182" s="17">
        <f t="shared" si="202"/>
        <v>46.61666666666667</v>
      </c>
      <c r="AI182" s="17">
        <f t="shared" si="202"/>
        <v>45.391666666666666</v>
      </c>
      <c r="AJ182" s="29"/>
      <c r="AK182" s="17">
        <f>MAX(AK81:AK110)</f>
        <v>42.75</v>
      </c>
      <c r="AL182" s="17">
        <f>MAX(AL81:AL110)</f>
        <v>52.18333333333333</v>
      </c>
      <c r="AM182" s="17">
        <f>MAX(AM81:AM110)</f>
        <v>46.13333333333333</v>
      </c>
      <c r="AN182" s="7"/>
      <c r="AO182" s="7"/>
      <c r="AP182" s="17">
        <f>MAX(AP81:AP110)</f>
        <v>67.725</v>
      </c>
    </row>
    <row r="183" spans="1:42" ht="12.75">
      <c r="A183" s="24" t="s">
        <v>29</v>
      </c>
      <c r="B183" s="17">
        <f aca="true" t="shared" si="203" ref="B183:M183">MIN(B81:B110)</f>
        <v>0.6</v>
      </c>
      <c r="C183" s="17">
        <f t="shared" si="203"/>
        <v>8.3</v>
      </c>
      <c r="D183" s="17">
        <f t="shared" si="203"/>
        <v>22.8</v>
      </c>
      <c r="E183" s="17">
        <f t="shared" si="203"/>
        <v>36.8</v>
      </c>
      <c r="F183" s="17">
        <f t="shared" si="203"/>
        <v>49.3</v>
      </c>
      <c r="G183" s="17">
        <f t="shared" si="203"/>
        <v>58.8</v>
      </c>
      <c r="H183" s="17">
        <f t="shared" si="203"/>
        <v>63.3</v>
      </c>
      <c r="I183" s="17">
        <f t="shared" si="203"/>
        <v>62.7</v>
      </c>
      <c r="J183" s="17">
        <f t="shared" si="203"/>
        <v>52.5</v>
      </c>
      <c r="K183" s="17">
        <f t="shared" si="203"/>
        <v>41.2</v>
      </c>
      <c r="L183" s="17">
        <f t="shared" si="203"/>
        <v>24.4</v>
      </c>
      <c r="M183" s="17">
        <f t="shared" si="203"/>
        <v>6.9</v>
      </c>
      <c r="N183" s="17"/>
      <c r="O183" s="17">
        <f>MIN(O81:O110)</f>
        <v>39.95</v>
      </c>
      <c r="P183" s="17"/>
      <c r="Q183" s="17">
        <f>MIN(Q81:Q110)</f>
        <v>63.3</v>
      </c>
      <c r="R183" s="17">
        <f>MIN(R81:R110)</f>
        <v>0.6</v>
      </c>
      <c r="S183" s="3">
        <f>MIN(S81:S110)</f>
        <v>12</v>
      </c>
      <c r="T183" s="29"/>
      <c r="U183" s="17">
        <f aca="true" t="shared" si="204" ref="U183:AI183">MIN(U81:U110)</f>
        <v>37.800000000000004</v>
      </c>
      <c r="V183" s="17">
        <f t="shared" si="204"/>
        <v>40.7</v>
      </c>
      <c r="W183" s="17">
        <f t="shared" si="204"/>
        <v>62.53333333333334</v>
      </c>
      <c r="X183" s="17">
        <f t="shared" si="204"/>
        <v>65.76666666666667</v>
      </c>
      <c r="Y183" s="17">
        <f t="shared" si="204"/>
        <v>40.9</v>
      </c>
      <c r="Z183" s="17">
        <f t="shared" si="204"/>
        <v>44.14</v>
      </c>
      <c r="AA183" s="17">
        <f t="shared" si="204"/>
        <v>8.4</v>
      </c>
      <c r="AB183" s="17">
        <f t="shared" si="204"/>
        <v>12.766666666666666</v>
      </c>
      <c r="AC183" s="17">
        <f t="shared" si="204"/>
        <v>41.58166666666666</v>
      </c>
      <c r="AD183" s="17">
        <f t="shared" si="204"/>
        <v>56.76666666666666</v>
      </c>
      <c r="AE183" s="17">
        <f t="shared" si="204"/>
        <v>58.25333333333333</v>
      </c>
      <c r="AF183" s="17">
        <f t="shared" si="204"/>
        <v>21.599999999999998</v>
      </c>
      <c r="AG183" s="17">
        <f t="shared" si="204"/>
        <v>23.699999999999996</v>
      </c>
      <c r="AH183" s="17">
        <f t="shared" si="204"/>
        <v>39.7</v>
      </c>
      <c r="AI183" s="17">
        <f t="shared" si="204"/>
        <v>41.513333333333335</v>
      </c>
      <c r="AJ183" s="29"/>
      <c r="AK183" s="17">
        <f>MIN(AK81:AK110)</f>
        <v>32.166666666666664</v>
      </c>
      <c r="AL183" s="17">
        <f>MIN(AL81:AL110)</f>
        <v>44.583333333333336</v>
      </c>
      <c r="AM183" s="17">
        <f>MIN(AM81:AM110)</f>
        <v>39.99166666666666</v>
      </c>
      <c r="AN183" s="7"/>
      <c r="AP183" s="17">
        <f>MIN(AP81:AP110)</f>
        <v>61.00000000000001</v>
      </c>
    </row>
    <row r="184" spans="1:42" ht="12.75">
      <c r="A184" s="24" t="s">
        <v>47</v>
      </c>
      <c r="B184" s="30">
        <f aca="true" t="shared" si="205" ref="B184:M184">COUNT(B81:B110)</f>
        <v>30</v>
      </c>
      <c r="C184" s="30">
        <f t="shared" si="205"/>
        <v>30</v>
      </c>
      <c r="D184" s="30">
        <f t="shared" si="205"/>
        <v>30</v>
      </c>
      <c r="E184" s="30">
        <f t="shared" si="205"/>
        <v>30</v>
      </c>
      <c r="F184" s="30">
        <f t="shared" si="205"/>
        <v>30</v>
      </c>
      <c r="G184" s="30">
        <f t="shared" si="205"/>
        <v>30</v>
      </c>
      <c r="H184" s="30">
        <f t="shared" si="205"/>
        <v>30</v>
      </c>
      <c r="I184" s="30">
        <f t="shared" si="205"/>
        <v>30</v>
      </c>
      <c r="J184" s="30">
        <f t="shared" si="205"/>
        <v>30</v>
      </c>
      <c r="K184" s="30">
        <f t="shared" si="205"/>
        <v>30</v>
      </c>
      <c r="L184" s="30">
        <f t="shared" si="205"/>
        <v>30</v>
      </c>
      <c r="M184" s="30">
        <f t="shared" si="205"/>
        <v>30</v>
      </c>
      <c r="N184" s="17"/>
      <c r="O184" s="30">
        <f>COUNT(O81:O110)</f>
        <v>30</v>
      </c>
      <c r="P184" s="17"/>
      <c r="Q184" s="30">
        <f>COUNT(Q81:Q110)</f>
        <v>30</v>
      </c>
      <c r="R184" s="30">
        <f>COUNT(R81:R110)</f>
        <v>30</v>
      </c>
      <c r="S184" s="30">
        <f>COUNT(S81:S110)</f>
        <v>30</v>
      </c>
      <c r="T184" s="29"/>
      <c r="U184" s="30">
        <f aca="true" t="shared" si="206" ref="U184:AI184">COUNT(U81:U110)</f>
        <v>30</v>
      </c>
      <c r="V184" s="30">
        <f t="shared" si="206"/>
        <v>30</v>
      </c>
      <c r="W184" s="30">
        <f t="shared" si="206"/>
        <v>30</v>
      </c>
      <c r="X184" s="30">
        <f t="shared" si="206"/>
        <v>30</v>
      </c>
      <c r="Y184" s="30">
        <f t="shared" si="206"/>
        <v>30</v>
      </c>
      <c r="Z184" s="30">
        <f t="shared" si="206"/>
        <v>30</v>
      </c>
      <c r="AA184" s="30">
        <f t="shared" si="206"/>
        <v>30</v>
      </c>
      <c r="AB184" s="30">
        <f t="shared" si="206"/>
        <v>30</v>
      </c>
      <c r="AC184" s="30">
        <f t="shared" si="206"/>
        <v>30</v>
      </c>
      <c r="AD184" s="30">
        <f t="shared" si="206"/>
        <v>30</v>
      </c>
      <c r="AE184" s="30">
        <f t="shared" si="206"/>
        <v>30</v>
      </c>
      <c r="AF184" s="30">
        <f t="shared" si="206"/>
        <v>30</v>
      </c>
      <c r="AG184" s="30">
        <f t="shared" si="206"/>
        <v>30</v>
      </c>
      <c r="AH184" s="30">
        <f t="shared" si="206"/>
        <v>30</v>
      </c>
      <c r="AI184" s="30">
        <f t="shared" si="206"/>
        <v>30</v>
      </c>
      <c r="AJ184" s="29"/>
      <c r="AK184" s="30">
        <f>COUNT(AK81:AK110)</f>
        <v>30</v>
      </c>
      <c r="AL184" s="30">
        <f>COUNT(AL81:AL110)</f>
        <v>30</v>
      </c>
      <c r="AM184" s="30">
        <f>COUNT(AM81:AM110)</f>
        <v>30</v>
      </c>
      <c r="AN184" s="7"/>
      <c r="AP184" s="30">
        <f>COUNT(AP81:AP110)</f>
        <v>30</v>
      </c>
    </row>
    <row r="185" spans="1:42" ht="12.75">
      <c r="A185" s="24" t="s">
        <v>48</v>
      </c>
      <c r="B185" s="17">
        <v>12.6</v>
      </c>
      <c r="C185" s="17">
        <v>18.6</v>
      </c>
      <c r="D185" s="17">
        <v>29.8</v>
      </c>
      <c r="E185" s="17">
        <v>43.1</v>
      </c>
      <c r="F185" s="17">
        <v>55.4</v>
      </c>
      <c r="G185" s="17">
        <v>64.4</v>
      </c>
      <c r="H185" s="17">
        <v>68.9</v>
      </c>
      <c r="I185" s="17">
        <v>66.6</v>
      </c>
      <c r="J185" s="17">
        <v>57.8</v>
      </c>
      <c r="K185" s="17">
        <v>46.4</v>
      </c>
      <c r="L185" s="17">
        <v>31.8</v>
      </c>
      <c r="M185" s="17">
        <v>18.4</v>
      </c>
      <c r="N185" s="17">
        <f>AVERAGE(B185:M185)</f>
        <v>42.81666666666666</v>
      </c>
      <c r="O185" s="17"/>
      <c r="P185" s="17"/>
      <c r="Q185" s="17">
        <v>19</v>
      </c>
      <c r="R185" s="17">
        <v>19</v>
      </c>
      <c r="S185" s="3">
        <v>19</v>
      </c>
      <c r="T185" s="17"/>
      <c r="U185" s="17">
        <v>19</v>
      </c>
      <c r="V185" s="17">
        <v>19</v>
      </c>
      <c r="W185" s="17">
        <v>19</v>
      </c>
      <c r="X185" s="17">
        <v>19</v>
      </c>
      <c r="Y185" s="17">
        <v>19</v>
      </c>
      <c r="Z185" s="17">
        <v>19</v>
      </c>
      <c r="AA185" s="17">
        <v>19</v>
      </c>
      <c r="AB185" s="17">
        <v>19</v>
      </c>
      <c r="AC185" s="17">
        <v>19</v>
      </c>
      <c r="AD185" s="17">
        <v>19</v>
      </c>
      <c r="AE185" s="17">
        <v>19</v>
      </c>
      <c r="AF185" s="17">
        <v>19</v>
      </c>
      <c r="AG185" s="17">
        <v>19</v>
      </c>
      <c r="AH185" s="17">
        <v>19</v>
      </c>
      <c r="AI185" s="17">
        <v>19</v>
      </c>
      <c r="AJ185" s="17"/>
      <c r="AK185" s="17">
        <v>19</v>
      </c>
      <c r="AL185" s="17">
        <v>19</v>
      </c>
      <c r="AM185" s="17">
        <v>19</v>
      </c>
      <c r="AP185" s="17">
        <v>19</v>
      </c>
    </row>
    <row r="186" spans="1:42" ht="12.75">
      <c r="A186" s="24" t="s">
        <v>49</v>
      </c>
      <c r="B186" s="17">
        <f aca="true" t="shared" si="207" ref="B186:N186">B177-B185</f>
        <v>-0.003333333333332078</v>
      </c>
      <c r="C186" s="17">
        <f t="shared" si="207"/>
        <v>-0.03999999999999915</v>
      </c>
      <c r="D186" s="17">
        <f t="shared" si="207"/>
        <v>0.016666666666662167</v>
      </c>
      <c r="E186" s="17">
        <f t="shared" si="207"/>
        <v>-0.003333333333337407</v>
      </c>
      <c r="F186" s="17">
        <f t="shared" si="207"/>
        <v>0.01999999999999602</v>
      </c>
      <c r="G186" s="17">
        <f t="shared" si="207"/>
        <v>-0.01666666666666572</v>
      </c>
      <c r="H186" s="17">
        <f t="shared" si="207"/>
        <v>-0.006666666666660603</v>
      </c>
      <c r="I186" s="17">
        <f t="shared" si="207"/>
        <v>-0.043333333333322344</v>
      </c>
      <c r="J186" s="17">
        <f t="shared" si="207"/>
        <v>0.04333333333334366</v>
      </c>
      <c r="K186" s="17">
        <f t="shared" si="207"/>
        <v>-0.02999999999999403</v>
      </c>
      <c r="L186" s="17">
        <f t="shared" si="207"/>
        <v>0.016666666666669272</v>
      </c>
      <c r="M186" s="17">
        <f t="shared" si="207"/>
        <v>-0.04333333333332945</v>
      </c>
      <c r="N186" s="17">
        <f t="shared" si="207"/>
        <v>-0.007499999999993179</v>
      </c>
      <c r="O186" s="17"/>
      <c r="P186" s="17"/>
      <c r="Q186" s="17"/>
      <c r="R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O186" s="32"/>
      <c r="AP186" s="17"/>
    </row>
    <row r="187" spans="1:42" ht="12.75">
      <c r="A187" s="24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O187" s="7"/>
      <c r="P187" s="7"/>
      <c r="Q187" s="7"/>
      <c r="R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K187" s="7"/>
      <c r="AL187" s="7"/>
      <c r="AM187" s="7"/>
      <c r="AN187" s="32"/>
      <c r="AO187" s="23"/>
      <c r="AP187" s="7"/>
    </row>
    <row r="188" spans="1:41" ht="12.75">
      <c r="A188" t="s">
        <v>42</v>
      </c>
      <c r="B188" s="20">
        <f>+A71</f>
        <v>1961</v>
      </c>
      <c r="C188" s="20">
        <f>+A100</f>
        <v>1990</v>
      </c>
      <c r="D188" s="20">
        <f>+C188-B188+1</f>
        <v>30</v>
      </c>
      <c r="P188" s="7"/>
      <c r="AN188" s="23"/>
      <c r="AO188" s="7"/>
    </row>
    <row r="189" spans="1:42" ht="12.75">
      <c r="A189" s="7" t="s">
        <v>43</v>
      </c>
      <c r="B189" s="17">
        <f aca="true" t="shared" si="208" ref="B189:M189">AVERAGE(B71:B100)</f>
        <v>11.643333333333334</v>
      </c>
      <c r="C189" s="17">
        <f t="shared" si="208"/>
        <v>16.590000000000003</v>
      </c>
      <c r="D189" s="17">
        <f t="shared" si="208"/>
        <v>28.943333333333335</v>
      </c>
      <c r="E189" s="17">
        <f t="shared" si="208"/>
        <v>43.143333333333324</v>
      </c>
      <c r="F189" s="17">
        <f t="shared" si="208"/>
        <v>54.963333333333345</v>
      </c>
      <c r="G189" s="17">
        <f t="shared" si="208"/>
        <v>64.02333333333333</v>
      </c>
      <c r="H189" s="17">
        <f t="shared" si="208"/>
        <v>69.03333333333333</v>
      </c>
      <c r="I189" s="17">
        <f t="shared" si="208"/>
        <v>66.23333333333333</v>
      </c>
      <c r="J189" s="17">
        <f t="shared" si="208"/>
        <v>57.563333333333325</v>
      </c>
      <c r="K189" s="17">
        <f t="shared" si="208"/>
        <v>46.64666666666666</v>
      </c>
      <c r="L189" s="17">
        <f t="shared" si="208"/>
        <v>32.2</v>
      </c>
      <c r="M189" s="17">
        <f t="shared" si="208"/>
        <v>17.446666666666665</v>
      </c>
      <c r="N189" s="17">
        <f>AVERAGE(B189:M189)</f>
        <v>42.369166666666665</v>
      </c>
      <c r="O189" s="17">
        <f>AVERAGE(O71:O100)</f>
        <v>42.369166666666665</v>
      </c>
      <c r="P189" s="17"/>
      <c r="Q189" s="17"/>
      <c r="R189" s="17"/>
      <c r="T189" s="32"/>
      <c r="U189" s="17">
        <f aca="true" t="shared" si="209" ref="U189:AI189">AVERAGE(U71:U100)</f>
        <v>42.35</v>
      </c>
      <c r="V189" s="17">
        <f t="shared" si="209"/>
        <v>42.37155555555556</v>
      </c>
      <c r="W189" s="17">
        <f t="shared" si="209"/>
        <v>66.43</v>
      </c>
      <c r="X189" s="17">
        <f t="shared" si="209"/>
        <v>66.42955555555555</v>
      </c>
      <c r="Y189" s="17">
        <f t="shared" si="209"/>
        <v>45.47000000000001</v>
      </c>
      <c r="Z189" s="17">
        <f t="shared" si="209"/>
        <v>45.38755555555555</v>
      </c>
      <c r="AA189" s="17">
        <f t="shared" si="209"/>
        <v>15.17888888888889</v>
      </c>
      <c r="AB189" s="17">
        <f t="shared" si="209"/>
        <v>15.386000000000001</v>
      </c>
      <c r="AC189" s="17">
        <f t="shared" si="209"/>
        <v>42.36011111111111</v>
      </c>
      <c r="AD189" s="17">
        <f t="shared" si="209"/>
        <v>59.15999999999999</v>
      </c>
      <c r="AE189" s="17">
        <f t="shared" si="209"/>
        <v>59.195333333333345</v>
      </c>
      <c r="AF189" s="17">
        <f t="shared" si="209"/>
        <v>25.557222222222222</v>
      </c>
      <c r="AG189" s="17">
        <f t="shared" si="209"/>
        <v>25.60833333333333</v>
      </c>
      <c r="AH189" s="17">
        <f t="shared" si="209"/>
        <v>42.40694444444444</v>
      </c>
      <c r="AI189" s="17">
        <f t="shared" si="209"/>
        <v>42.39344444444444</v>
      </c>
      <c r="AJ189" s="32"/>
      <c r="AK189" s="17">
        <f>AVERAGE(AK71:AK100)</f>
        <v>36.551111111111105</v>
      </c>
      <c r="AL189" s="17">
        <f>AVERAGE(AL71:AL100)</f>
        <v>48.187222222222225</v>
      </c>
      <c r="AM189" s="17">
        <f>AVERAGE(AM71:AM100)</f>
        <v>42.41166666666666</v>
      </c>
      <c r="AN189" s="7"/>
      <c r="AO189" s="17"/>
      <c r="AP189" s="17">
        <f>AVERAGE(AP71:AP100)</f>
        <v>64.21333333333332</v>
      </c>
    </row>
    <row r="190" spans="1:42" ht="12.75">
      <c r="A190" t="s">
        <v>44</v>
      </c>
      <c r="B190" s="17">
        <f aca="true" t="shared" si="210" ref="B190:M190">MEDIAN(B71:B100)</f>
        <v>11.1</v>
      </c>
      <c r="C190" s="17">
        <f t="shared" si="210"/>
        <v>15.350000000000001</v>
      </c>
      <c r="D190" s="17">
        <f t="shared" si="210"/>
        <v>28.45</v>
      </c>
      <c r="E190" s="17">
        <f t="shared" si="210"/>
        <v>43.9</v>
      </c>
      <c r="F190" s="17">
        <f t="shared" si="210"/>
        <v>54.7</v>
      </c>
      <c r="G190" s="17">
        <f t="shared" si="210"/>
        <v>64.35</v>
      </c>
      <c r="H190" s="17">
        <f t="shared" si="210"/>
        <v>69.55</v>
      </c>
      <c r="I190" s="17">
        <f t="shared" si="210"/>
        <v>66.35</v>
      </c>
      <c r="J190" s="17">
        <f t="shared" si="210"/>
        <v>57.95</v>
      </c>
      <c r="K190" s="17">
        <f t="shared" si="210"/>
        <v>46.35</v>
      </c>
      <c r="L190" s="17">
        <f t="shared" si="210"/>
        <v>32.3</v>
      </c>
      <c r="M190" s="17">
        <f t="shared" si="210"/>
        <v>17.9</v>
      </c>
      <c r="N190" s="17"/>
      <c r="O190" s="17">
        <f>MEDIAN(O71:O100)</f>
        <v>42.125</v>
      </c>
      <c r="P190" s="17"/>
      <c r="Q190" s="17"/>
      <c r="R190" s="17"/>
      <c r="T190" s="21"/>
      <c r="U190" s="17">
        <f aca="true" t="shared" si="211" ref="U190:AI190">MEDIAN(U71:U100)</f>
        <v>41.56666666666666</v>
      </c>
      <c r="V190" s="17">
        <f t="shared" si="211"/>
        <v>41.79333333333333</v>
      </c>
      <c r="W190" s="17">
        <f t="shared" si="211"/>
        <v>66.44999999999999</v>
      </c>
      <c r="X190" s="17">
        <f t="shared" si="211"/>
        <v>66.32333333333332</v>
      </c>
      <c r="Y190" s="17">
        <f t="shared" si="211"/>
        <v>45.21666666666667</v>
      </c>
      <c r="Z190" s="17">
        <f t="shared" si="211"/>
        <v>45.18</v>
      </c>
      <c r="AA190" s="17">
        <f t="shared" si="211"/>
        <v>15.600000000000001</v>
      </c>
      <c r="AB190" s="17">
        <f t="shared" si="211"/>
        <v>15.353333333333335</v>
      </c>
      <c r="AC190" s="17">
        <f t="shared" si="211"/>
        <v>42.114999999999995</v>
      </c>
      <c r="AD190" s="17">
        <f t="shared" si="211"/>
        <v>59.08333333333333</v>
      </c>
      <c r="AE190" s="17">
        <f t="shared" si="211"/>
        <v>59.06333333333333</v>
      </c>
      <c r="AF190" s="17">
        <f t="shared" si="211"/>
        <v>25.36666666666666</v>
      </c>
      <c r="AG190" s="17">
        <f t="shared" si="211"/>
        <v>25.635</v>
      </c>
      <c r="AH190" s="17">
        <f t="shared" si="211"/>
        <v>42.0875</v>
      </c>
      <c r="AI190" s="17">
        <f t="shared" si="211"/>
        <v>42.17166666666667</v>
      </c>
      <c r="AJ190" s="21"/>
      <c r="AK190" s="17">
        <f>MEDIAN(AK71:AK100)</f>
        <v>36.05</v>
      </c>
      <c r="AL190" s="17">
        <f>MEDIAN(AL71:AL100)</f>
        <v>48.46666666666667</v>
      </c>
      <c r="AM190" s="17">
        <f>MEDIAN(AM71:AM100)</f>
        <v>42.14999999999999</v>
      </c>
      <c r="AN190" s="17"/>
      <c r="AO190" s="29"/>
      <c r="AP190" s="17">
        <f>MEDIAN(AP71:AP100)</f>
        <v>64.2375</v>
      </c>
    </row>
    <row r="191" spans="1:42" ht="12.75">
      <c r="A191" t="s">
        <v>45</v>
      </c>
      <c r="B191" s="17">
        <f aca="true" t="shared" si="212" ref="B191:M191">MODE(B71:B100)</f>
        <v>6.2</v>
      </c>
      <c r="C191" s="17">
        <f t="shared" si="212"/>
        <v>12.6</v>
      </c>
      <c r="D191" s="17">
        <f t="shared" si="212"/>
        <v>31.5</v>
      </c>
      <c r="E191" s="17">
        <f t="shared" si="212"/>
        <v>41.6</v>
      </c>
      <c r="F191" s="17">
        <f t="shared" si="212"/>
        <v>58.1</v>
      </c>
      <c r="G191" s="17">
        <f t="shared" si="212"/>
        <v>65.8</v>
      </c>
      <c r="H191" s="17">
        <f t="shared" si="212"/>
        <v>71</v>
      </c>
      <c r="I191" s="17">
        <f t="shared" si="212"/>
        <v>64.7</v>
      </c>
      <c r="J191" s="17">
        <f t="shared" si="212"/>
        <v>58.1</v>
      </c>
      <c r="K191" s="17">
        <f t="shared" si="212"/>
        <v>45.2</v>
      </c>
      <c r="L191" s="17">
        <f t="shared" si="212"/>
        <v>32.3</v>
      </c>
      <c r="M191" s="17">
        <f t="shared" si="212"/>
        <v>17.7</v>
      </c>
      <c r="N191" s="17"/>
      <c r="O191" s="17">
        <f>MODE(O71:O100)</f>
        <v>43.43333333333333</v>
      </c>
      <c r="P191" s="17"/>
      <c r="Q191" s="17"/>
      <c r="R191" s="17"/>
      <c r="T191" s="21"/>
      <c r="U191" s="17" t="e">
        <f aca="true" t="shared" si="213" ref="U191:AI191">MODE(U71:U100)</f>
        <v>#N/A</v>
      </c>
      <c r="V191" s="17" t="e">
        <f t="shared" si="213"/>
        <v>#N/A</v>
      </c>
      <c r="W191" s="17">
        <f t="shared" si="213"/>
        <v>66.93333333333334</v>
      </c>
      <c r="X191" s="17">
        <f t="shared" si="213"/>
        <v>65.97333333333333</v>
      </c>
      <c r="Y191" s="17">
        <f t="shared" si="213"/>
        <v>43.6</v>
      </c>
      <c r="Z191" s="17">
        <f t="shared" si="213"/>
        <v>45.85333333333333</v>
      </c>
      <c r="AA191" s="17" t="e">
        <f t="shared" si="213"/>
        <v>#N/A</v>
      </c>
      <c r="AB191" s="17">
        <f t="shared" si="213"/>
        <v>15.6</v>
      </c>
      <c r="AC191" s="17" t="e">
        <f t="shared" si="213"/>
        <v>#N/A</v>
      </c>
      <c r="AD191" s="17" t="e">
        <f t="shared" si="213"/>
        <v>#N/A</v>
      </c>
      <c r="AE191" s="17">
        <f t="shared" si="213"/>
        <v>59.06333333333333</v>
      </c>
      <c r="AF191" s="17">
        <f t="shared" si="213"/>
        <v>25</v>
      </c>
      <c r="AG191" s="17" t="e">
        <f t="shared" si="213"/>
        <v>#N/A</v>
      </c>
      <c r="AH191" s="17">
        <f t="shared" si="213"/>
        <v>41.30833333333333</v>
      </c>
      <c r="AI191" s="17" t="e">
        <f t="shared" si="213"/>
        <v>#N/A</v>
      </c>
      <c r="AJ191" s="21"/>
      <c r="AK191" s="17">
        <f>MODE(AK71:AK100)</f>
        <v>34.65</v>
      </c>
      <c r="AL191" s="17" t="e">
        <f>MODE(AL71:AL100)</f>
        <v>#N/A</v>
      </c>
      <c r="AM191" s="17">
        <f>MODE(AM71:AM100)</f>
        <v>40.91666666666667</v>
      </c>
      <c r="AN191" s="29"/>
      <c r="AO191" s="29"/>
      <c r="AP191" s="17">
        <f>MODE(AP71:AP100)</f>
        <v>62.425</v>
      </c>
    </row>
    <row r="192" spans="1:42" ht="12.75">
      <c r="A192" s="7" t="s">
        <v>46</v>
      </c>
      <c r="B192" s="17">
        <f aca="true" t="shared" si="214" ref="B192:M192">STDEVP(B71:B100)</f>
        <v>5.839445369401295</v>
      </c>
      <c r="C192" s="17">
        <f t="shared" si="214"/>
        <v>5.219984035735477</v>
      </c>
      <c r="D192" s="17">
        <f t="shared" si="214"/>
        <v>4.424905523159641</v>
      </c>
      <c r="E192" s="17">
        <f t="shared" si="214"/>
        <v>3.1670894454618037</v>
      </c>
      <c r="F192" s="17">
        <f t="shared" si="214"/>
        <v>3.6277158408869656</v>
      </c>
      <c r="G192" s="17">
        <f t="shared" si="214"/>
        <v>2.394393915424574</v>
      </c>
      <c r="H192" s="17">
        <f t="shared" si="214"/>
        <v>2.0158262711740704</v>
      </c>
      <c r="I192" s="17">
        <f t="shared" si="214"/>
        <v>2.1328124364061862</v>
      </c>
      <c r="J192" s="17">
        <f t="shared" si="214"/>
        <v>1.8974515072122975</v>
      </c>
      <c r="K192" s="17">
        <f t="shared" si="214"/>
        <v>3.437705953426241</v>
      </c>
      <c r="L192" s="17">
        <f t="shared" si="214"/>
        <v>2.9318935860634507</v>
      </c>
      <c r="M192" s="17">
        <f t="shared" si="214"/>
        <v>5.117729531301506</v>
      </c>
      <c r="N192" s="17"/>
      <c r="O192" s="17">
        <f>STDEVP(O71:O100)</f>
        <v>1.3265245422196719</v>
      </c>
      <c r="P192" s="17"/>
      <c r="Q192" s="17"/>
      <c r="R192" s="17"/>
      <c r="T192" s="17"/>
      <c r="U192" s="17">
        <f aca="true" t="shared" si="215" ref="U192:AI192">STDEVP(U71:U100)</f>
        <v>2.4807518274969858</v>
      </c>
      <c r="V192" s="17">
        <f t="shared" si="215"/>
        <v>1.1929495762009492</v>
      </c>
      <c r="W192" s="17">
        <f t="shared" si="215"/>
        <v>1.497364351118325</v>
      </c>
      <c r="X192" s="17">
        <f t="shared" si="215"/>
        <v>0.6069368954526733</v>
      </c>
      <c r="Y192" s="17">
        <f t="shared" si="215"/>
        <v>1.7458808664969094</v>
      </c>
      <c r="Z192" s="17">
        <f t="shared" si="215"/>
        <v>0.6789484971103448</v>
      </c>
      <c r="AA192" s="17">
        <f t="shared" si="215"/>
        <v>3.3342607968976146</v>
      </c>
      <c r="AB192" s="17">
        <f t="shared" si="215"/>
        <v>1.5364194546870142</v>
      </c>
      <c r="AC192" s="17">
        <f t="shared" si="215"/>
        <v>0.6397347444135547</v>
      </c>
      <c r="AD192" s="17">
        <f t="shared" si="215"/>
        <v>1.2239175111395684</v>
      </c>
      <c r="AE192" s="17">
        <f t="shared" si="215"/>
        <v>0.7142971681621352</v>
      </c>
      <c r="AF192" s="17">
        <f t="shared" si="215"/>
        <v>2.094913077545018</v>
      </c>
      <c r="AG192" s="17">
        <f t="shared" si="215"/>
        <v>0.8873805605597075</v>
      </c>
      <c r="AH192" s="17">
        <f t="shared" si="215"/>
        <v>1.3576073099481643</v>
      </c>
      <c r="AI192" s="17">
        <f t="shared" si="215"/>
        <v>0.6491521440870686</v>
      </c>
      <c r="AJ192" s="17"/>
      <c r="AK192" s="17">
        <f>STDEVP(AK71:AK100)</f>
        <v>2.2454972778187376</v>
      </c>
      <c r="AL192" s="17">
        <f>STDEVP(AL71:AL100)</f>
        <v>1.273233586358802</v>
      </c>
      <c r="AM192" s="17">
        <f>STDEVP(AM71:AM100)</f>
        <v>1.210887339164197</v>
      </c>
      <c r="AN192" s="29"/>
      <c r="AO192" s="29"/>
      <c r="AP192" s="17">
        <f>STDEVP(AP71:AP100)</f>
        <v>1.3245712094443585</v>
      </c>
    </row>
    <row r="193" spans="1:42" ht="12.75">
      <c r="A193" s="7" t="s">
        <v>54</v>
      </c>
      <c r="B193" s="7">
        <f aca="true" t="shared" si="216" ref="B193:M193">SKEW(B71:B100)</f>
        <v>0.08521883449944949</v>
      </c>
      <c r="C193" s="7">
        <f t="shared" si="216"/>
        <v>0.5007489976849686</v>
      </c>
      <c r="D193" s="7">
        <f t="shared" si="216"/>
        <v>0.18031914913291885</v>
      </c>
      <c r="E193" s="7">
        <f t="shared" si="216"/>
        <v>-0.05286465355730549</v>
      </c>
      <c r="F193" s="7">
        <f t="shared" si="216"/>
        <v>0.2185862537389505</v>
      </c>
      <c r="G193" s="7">
        <f t="shared" si="216"/>
        <v>-0.6525018688516535</v>
      </c>
      <c r="H193" s="7">
        <f t="shared" si="216"/>
        <v>-0.11549077279982303</v>
      </c>
      <c r="I193" s="7">
        <f t="shared" si="216"/>
        <v>0.4288422148534717</v>
      </c>
      <c r="J193" s="7">
        <f t="shared" si="216"/>
        <v>-0.32365144183654004</v>
      </c>
      <c r="K193" s="7">
        <f t="shared" si="216"/>
        <v>0.6567927887361956</v>
      </c>
      <c r="L193" s="7">
        <f t="shared" si="216"/>
        <v>-0.4347257633706443</v>
      </c>
      <c r="M193" s="7">
        <f t="shared" si="216"/>
        <v>-0.5022163299020713</v>
      </c>
      <c r="N193" s="17"/>
      <c r="O193" s="7">
        <f>SKEW(O71:O100)</f>
        <v>0.7775885745004403</v>
      </c>
      <c r="P193" s="17"/>
      <c r="Q193" s="17"/>
      <c r="R193" s="17"/>
      <c r="T193" s="17"/>
      <c r="U193" s="7">
        <f aca="true" t="shared" si="217" ref="U193:AI193">SKEW(U71:U100)</f>
        <v>1.0574518951533214</v>
      </c>
      <c r="V193" s="7">
        <f t="shared" si="217"/>
        <v>0.8196917566855643</v>
      </c>
      <c r="W193" s="7">
        <f t="shared" si="217"/>
        <v>0.7439231538428571</v>
      </c>
      <c r="X193" s="7">
        <f t="shared" si="217"/>
        <v>0.8261096838554194</v>
      </c>
      <c r="Y193" s="7">
        <f t="shared" si="217"/>
        <v>0.4633543415708734</v>
      </c>
      <c r="Z193" s="7">
        <f t="shared" si="217"/>
        <v>0.6791521951106241</v>
      </c>
      <c r="AA193" s="7">
        <f t="shared" si="217"/>
        <v>0.25454320693734106</v>
      </c>
      <c r="AB193" s="7">
        <f t="shared" si="217"/>
        <v>0.11408028780526956</v>
      </c>
      <c r="AC193" s="7">
        <f t="shared" si="217"/>
        <v>1.030515775422541</v>
      </c>
      <c r="AD193" s="7">
        <f t="shared" si="217"/>
        <v>0.7989152071554747</v>
      </c>
      <c r="AE193" s="7">
        <f t="shared" si="217"/>
        <v>0.8496935074736559</v>
      </c>
      <c r="AF193" s="7">
        <f t="shared" si="217"/>
        <v>0.11481786201493194</v>
      </c>
      <c r="AG193" s="7">
        <f t="shared" si="217"/>
        <v>-0.4001227472394791</v>
      </c>
      <c r="AH193" s="7">
        <f t="shared" si="217"/>
        <v>0.49164481888228373</v>
      </c>
      <c r="AI193" s="7">
        <f t="shared" si="217"/>
        <v>0.7710551074575576</v>
      </c>
      <c r="AJ193" s="17"/>
      <c r="AK193" s="7">
        <f>SKEW(AK71:AK100)</f>
        <v>0.48459938293585025</v>
      </c>
      <c r="AL193" s="7">
        <f>SKEW(AL71:AL100)</f>
        <v>-1.249951674305216</v>
      </c>
      <c r="AM193" s="7">
        <f>SKEW(AM71:AM100)</f>
        <v>0.42376168466263775</v>
      </c>
      <c r="AN193" s="29"/>
      <c r="AO193" s="29"/>
      <c r="AP193" s="7">
        <f>SKEW(AP71:AP100)</f>
        <v>0.5415541059167461</v>
      </c>
    </row>
    <row r="194" spans="1:42" ht="12.75">
      <c r="A194" s="24" t="s">
        <v>28</v>
      </c>
      <c r="B194" s="17">
        <f aca="true" t="shared" si="218" ref="B194:M194">MAX(B71:B100)</f>
        <v>24.1</v>
      </c>
      <c r="C194" s="17">
        <f t="shared" si="218"/>
        <v>27.2</v>
      </c>
      <c r="D194" s="17">
        <f t="shared" si="218"/>
        <v>37.6</v>
      </c>
      <c r="E194" s="17">
        <f t="shared" si="218"/>
        <v>48.9</v>
      </c>
      <c r="F194" s="17">
        <f t="shared" si="218"/>
        <v>63</v>
      </c>
      <c r="G194" s="17">
        <f t="shared" si="218"/>
        <v>68.3</v>
      </c>
      <c r="H194" s="17">
        <f t="shared" si="218"/>
        <v>72.8</v>
      </c>
      <c r="I194" s="17">
        <f t="shared" si="218"/>
        <v>71</v>
      </c>
      <c r="J194" s="17">
        <f t="shared" si="218"/>
        <v>61.8</v>
      </c>
      <c r="K194" s="17">
        <f t="shared" si="218"/>
        <v>56.2</v>
      </c>
      <c r="L194" s="17">
        <f t="shared" si="218"/>
        <v>37</v>
      </c>
      <c r="M194" s="17">
        <f t="shared" si="218"/>
        <v>25.7</v>
      </c>
      <c r="N194" s="17"/>
      <c r="O194" s="17">
        <f>MAX(O71:O100)</f>
        <v>46.324999999999996</v>
      </c>
      <c r="P194" s="17"/>
      <c r="Q194" s="17">
        <f>MAX(Q71:Q100)</f>
        <v>72.8</v>
      </c>
      <c r="R194" s="17">
        <f>MAX(R71:R100)</f>
        <v>19.4</v>
      </c>
      <c r="S194" s="3">
        <f>MAX(S71:S100)</f>
        <v>12</v>
      </c>
      <c r="T194" s="29"/>
      <c r="U194" s="17">
        <f aca="true" t="shared" si="219" ref="U194:AI194">MAX(U71:U100)</f>
        <v>49.26666666666667</v>
      </c>
      <c r="V194" s="17">
        <f t="shared" si="219"/>
        <v>44.946666666666665</v>
      </c>
      <c r="W194" s="17">
        <f t="shared" si="219"/>
        <v>70.53333333333333</v>
      </c>
      <c r="X194" s="17">
        <f t="shared" si="219"/>
        <v>68.10666666666665</v>
      </c>
      <c r="Y194" s="17">
        <f t="shared" si="219"/>
        <v>50.6</v>
      </c>
      <c r="Z194" s="17">
        <f t="shared" si="219"/>
        <v>47.093333333333334</v>
      </c>
      <c r="AA194" s="17">
        <f t="shared" si="219"/>
        <v>23.099999999999998</v>
      </c>
      <c r="AB194" s="17">
        <f t="shared" si="219"/>
        <v>18.160000000000004</v>
      </c>
      <c r="AC194" s="17">
        <f t="shared" si="219"/>
        <v>43.82666666666667</v>
      </c>
      <c r="AD194" s="17">
        <f t="shared" si="219"/>
        <v>62.400000000000006</v>
      </c>
      <c r="AE194" s="17">
        <f t="shared" si="219"/>
        <v>60.79</v>
      </c>
      <c r="AF194" s="17">
        <f t="shared" si="219"/>
        <v>29.96666666666667</v>
      </c>
      <c r="AG194" s="17">
        <f t="shared" si="219"/>
        <v>27.066666666666663</v>
      </c>
      <c r="AH194" s="17">
        <f t="shared" si="219"/>
        <v>45.86666666666667</v>
      </c>
      <c r="AI194" s="17">
        <f t="shared" si="219"/>
        <v>43.89666666666666</v>
      </c>
      <c r="AJ194" s="29"/>
      <c r="AK194" s="17">
        <f>MAX(AK71:AK100)</f>
        <v>42.75</v>
      </c>
      <c r="AL194" s="17">
        <f>MAX(AL71:AL100)</f>
        <v>49.9</v>
      </c>
      <c r="AM194" s="17">
        <f>MAX(AM71:AM100)</f>
        <v>45.38333333333334</v>
      </c>
      <c r="AN194" s="29"/>
      <c r="AO194" s="7"/>
      <c r="AP194" s="17">
        <f>MAX(AP71:AP100)</f>
        <v>67.725</v>
      </c>
    </row>
    <row r="195" spans="1:42" ht="12.75">
      <c r="A195" s="24" t="s">
        <v>29</v>
      </c>
      <c r="B195" s="17">
        <f aca="true" t="shared" si="220" ref="B195:M195">MIN(B71:B100)</f>
        <v>0.6</v>
      </c>
      <c r="C195" s="17">
        <f t="shared" si="220"/>
        <v>8.3</v>
      </c>
      <c r="D195" s="17">
        <f t="shared" si="220"/>
        <v>20.8</v>
      </c>
      <c r="E195" s="17">
        <f t="shared" si="220"/>
        <v>36.8</v>
      </c>
      <c r="F195" s="17">
        <f t="shared" si="220"/>
        <v>49.2</v>
      </c>
      <c r="G195" s="17">
        <f t="shared" si="220"/>
        <v>57.4</v>
      </c>
      <c r="H195" s="17">
        <f t="shared" si="220"/>
        <v>65.3</v>
      </c>
      <c r="I195" s="17">
        <f t="shared" si="220"/>
        <v>62.6</v>
      </c>
      <c r="J195" s="17">
        <f t="shared" si="220"/>
        <v>53.2</v>
      </c>
      <c r="K195" s="17">
        <f t="shared" si="220"/>
        <v>41.2</v>
      </c>
      <c r="L195" s="17">
        <f t="shared" si="220"/>
        <v>24.7</v>
      </c>
      <c r="M195" s="17">
        <f t="shared" si="220"/>
        <v>6.9</v>
      </c>
      <c r="N195" s="17"/>
      <c r="O195" s="17">
        <f>MIN(O71:O100)</f>
        <v>39.95</v>
      </c>
      <c r="P195" s="17"/>
      <c r="Q195" s="17">
        <f>MIN(Q71:Q100)</f>
        <v>66.1</v>
      </c>
      <c r="R195" s="17">
        <f>MIN(R71:R100)</f>
        <v>0.6</v>
      </c>
      <c r="S195" s="3">
        <f>MIN(S71:S100)</f>
        <v>12</v>
      </c>
      <c r="T195" s="29"/>
      <c r="U195" s="17">
        <f aca="true" t="shared" si="221" ref="U195:AI195">MIN(U71:U100)</f>
        <v>39.333333333333336</v>
      </c>
      <c r="V195" s="17">
        <f t="shared" si="221"/>
        <v>40.74666666666666</v>
      </c>
      <c r="W195" s="17">
        <f t="shared" si="221"/>
        <v>64.33333333333333</v>
      </c>
      <c r="X195" s="17">
        <f t="shared" si="221"/>
        <v>65.32</v>
      </c>
      <c r="Y195" s="17">
        <f t="shared" si="221"/>
        <v>40.9</v>
      </c>
      <c r="Z195" s="17">
        <f t="shared" si="221"/>
        <v>44.28666666666666</v>
      </c>
      <c r="AA195" s="17">
        <f t="shared" si="221"/>
        <v>8.4</v>
      </c>
      <c r="AB195" s="17">
        <f t="shared" si="221"/>
        <v>12.766666666666666</v>
      </c>
      <c r="AC195" s="17">
        <f t="shared" si="221"/>
        <v>41.58166666666666</v>
      </c>
      <c r="AD195" s="17">
        <f t="shared" si="221"/>
        <v>56.96666666666666</v>
      </c>
      <c r="AE195" s="17">
        <f t="shared" si="221"/>
        <v>58.04666666666667</v>
      </c>
      <c r="AF195" s="17">
        <f t="shared" si="221"/>
        <v>21.599999999999998</v>
      </c>
      <c r="AG195" s="17">
        <f t="shared" si="221"/>
        <v>23.699999999999996</v>
      </c>
      <c r="AH195" s="17">
        <f t="shared" si="221"/>
        <v>39.7</v>
      </c>
      <c r="AI195" s="17">
        <f t="shared" si="221"/>
        <v>41.513333333333335</v>
      </c>
      <c r="AJ195" s="29"/>
      <c r="AK195" s="17">
        <f>MIN(AK71:AK100)</f>
        <v>32.166666666666664</v>
      </c>
      <c r="AL195" s="17">
        <f>MIN(AL71:AL100)</f>
        <v>44.583333333333336</v>
      </c>
      <c r="AM195" s="17">
        <f>MIN(AM71:AM100)</f>
        <v>39.99166666666666</v>
      </c>
      <c r="AN195" s="7"/>
      <c r="AP195" s="17">
        <f>MIN(AP71:AP100)</f>
        <v>61.949999999999996</v>
      </c>
    </row>
    <row r="196" spans="1:42" ht="12.75">
      <c r="A196" s="24" t="s">
        <v>47</v>
      </c>
      <c r="B196" s="30">
        <f aca="true" t="shared" si="222" ref="B196:M196">COUNT(B71:B100)</f>
        <v>30</v>
      </c>
      <c r="C196" s="30">
        <f t="shared" si="222"/>
        <v>30</v>
      </c>
      <c r="D196" s="30">
        <f t="shared" si="222"/>
        <v>30</v>
      </c>
      <c r="E196" s="30">
        <f t="shared" si="222"/>
        <v>30</v>
      </c>
      <c r="F196" s="30">
        <f t="shared" si="222"/>
        <v>30</v>
      </c>
      <c r="G196" s="30">
        <f t="shared" si="222"/>
        <v>30</v>
      </c>
      <c r="H196" s="30">
        <f t="shared" si="222"/>
        <v>30</v>
      </c>
      <c r="I196" s="30">
        <f t="shared" si="222"/>
        <v>30</v>
      </c>
      <c r="J196" s="30">
        <f t="shared" si="222"/>
        <v>30</v>
      </c>
      <c r="K196" s="30">
        <f t="shared" si="222"/>
        <v>30</v>
      </c>
      <c r="L196" s="30">
        <f t="shared" si="222"/>
        <v>30</v>
      </c>
      <c r="M196" s="30">
        <f t="shared" si="222"/>
        <v>30</v>
      </c>
      <c r="N196" s="17"/>
      <c r="O196" s="30">
        <f>COUNT(O71:O100)</f>
        <v>30</v>
      </c>
      <c r="P196" s="17"/>
      <c r="Q196" s="30">
        <f>COUNT(Q71:Q100)</f>
        <v>30</v>
      </c>
      <c r="R196" s="30">
        <f>COUNT(R71:R100)</f>
        <v>30</v>
      </c>
      <c r="S196" s="30">
        <f>COUNT(S71:S100)</f>
        <v>30</v>
      </c>
      <c r="T196" s="29"/>
      <c r="U196" s="30">
        <f aca="true" t="shared" si="223" ref="U196:AI196">COUNT(U71:U100)</f>
        <v>30</v>
      </c>
      <c r="V196" s="30">
        <f t="shared" si="223"/>
        <v>30</v>
      </c>
      <c r="W196" s="30">
        <f t="shared" si="223"/>
        <v>30</v>
      </c>
      <c r="X196" s="30">
        <f t="shared" si="223"/>
        <v>30</v>
      </c>
      <c r="Y196" s="30">
        <f t="shared" si="223"/>
        <v>30</v>
      </c>
      <c r="Z196" s="30">
        <f t="shared" si="223"/>
        <v>30</v>
      </c>
      <c r="AA196" s="30">
        <f t="shared" si="223"/>
        <v>30</v>
      </c>
      <c r="AB196" s="30">
        <f t="shared" si="223"/>
        <v>30</v>
      </c>
      <c r="AC196" s="30">
        <f t="shared" si="223"/>
        <v>30</v>
      </c>
      <c r="AD196" s="30">
        <f t="shared" si="223"/>
        <v>30</v>
      </c>
      <c r="AE196" s="30">
        <f t="shared" si="223"/>
        <v>30</v>
      </c>
      <c r="AF196" s="30">
        <f t="shared" si="223"/>
        <v>30</v>
      </c>
      <c r="AG196" s="30">
        <f t="shared" si="223"/>
        <v>30</v>
      </c>
      <c r="AH196" s="30">
        <f t="shared" si="223"/>
        <v>30</v>
      </c>
      <c r="AI196" s="30">
        <f t="shared" si="223"/>
        <v>30</v>
      </c>
      <c r="AJ196" s="29"/>
      <c r="AK196" s="30">
        <f>COUNT(AK71:AK100)</f>
        <v>30</v>
      </c>
      <c r="AL196" s="30">
        <f>COUNT(AL71:AL100)</f>
        <v>30</v>
      </c>
      <c r="AM196" s="30">
        <f>COUNT(AM71:AM100)</f>
        <v>30</v>
      </c>
      <c r="AN196" s="7"/>
      <c r="AP196" s="30">
        <f>COUNT(AP71:AP100)</f>
        <v>30</v>
      </c>
    </row>
    <row r="197" spans="1:42" ht="12.75">
      <c r="A197" s="24" t="s">
        <v>48</v>
      </c>
      <c r="B197" s="17">
        <v>11.6</v>
      </c>
      <c r="C197" s="17">
        <v>16.6</v>
      </c>
      <c r="D197" s="17">
        <v>28.9</v>
      </c>
      <c r="E197" s="17">
        <v>43.1</v>
      </c>
      <c r="F197" s="17">
        <v>55</v>
      </c>
      <c r="G197" s="17">
        <v>64</v>
      </c>
      <c r="H197" s="17">
        <v>69</v>
      </c>
      <c r="I197" s="17">
        <v>66.2</v>
      </c>
      <c r="J197" s="17">
        <v>57.6</v>
      </c>
      <c r="K197" s="17">
        <v>46.6</v>
      </c>
      <c r="L197" s="17">
        <v>32.2</v>
      </c>
      <c r="M197" s="17">
        <v>17.4</v>
      </c>
      <c r="N197" s="17">
        <f>AVERAGE(B197:M197)</f>
        <v>42.35</v>
      </c>
      <c r="O197" s="17"/>
      <c r="P197" s="17"/>
      <c r="Q197" s="17">
        <v>18.2</v>
      </c>
      <c r="R197" s="17">
        <v>18.2</v>
      </c>
      <c r="S197" s="3">
        <v>18.2</v>
      </c>
      <c r="T197" s="17"/>
      <c r="U197" s="17">
        <v>18.2</v>
      </c>
      <c r="V197" s="17">
        <v>18.2</v>
      </c>
      <c r="W197" s="17">
        <v>18.2</v>
      </c>
      <c r="X197" s="17">
        <v>18.2</v>
      </c>
      <c r="Y197" s="17">
        <v>18.2</v>
      </c>
      <c r="Z197" s="17">
        <v>18.2</v>
      </c>
      <c r="AA197" s="17">
        <v>18.2</v>
      </c>
      <c r="AB197" s="17">
        <v>18.2</v>
      </c>
      <c r="AC197" s="17">
        <v>18.2</v>
      </c>
      <c r="AD197" s="17">
        <v>18.2</v>
      </c>
      <c r="AE197" s="17">
        <v>18.2</v>
      </c>
      <c r="AF197" s="17">
        <v>18.2</v>
      </c>
      <c r="AG197" s="17">
        <v>18.2</v>
      </c>
      <c r="AH197" s="17">
        <v>18.2</v>
      </c>
      <c r="AI197" s="17">
        <v>18.2</v>
      </c>
      <c r="AJ197" s="17"/>
      <c r="AK197" s="17">
        <v>18.2</v>
      </c>
      <c r="AL197" s="17">
        <v>18.2</v>
      </c>
      <c r="AM197" s="17">
        <v>18.2</v>
      </c>
      <c r="AP197" s="17">
        <v>18.2</v>
      </c>
    </row>
    <row r="198" spans="1:42" ht="12.75">
      <c r="A198" s="24" t="s">
        <v>49</v>
      </c>
      <c r="B198" s="17">
        <f aca="true" t="shared" si="224" ref="B198:N198">B189-B197</f>
        <v>0.04333333333333478</v>
      </c>
      <c r="C198" s="17">
        <f t="shared" si="224"/>
        <v>-0.00999999999999801</v>
      </c>
      <c r="D198" s="17">
        <f t="shared" si="224"/>
        <v>0.043333333333336554</v>
      </c>
      <c r="E198" s="17">
        <f t="shared" si="224"/>
        <v>0.043333333333322344</v>
      </c>
      <c r="F198" s="17">
        <f t="shared" si="224"/>
        <v>-0.036666666666654635</v>
      </c>
      <c r="G198" s="17">
        <f t="shared" si="224"/>
        <v>0.023333333333326323</v>
      </c>
      <c r="H198" s="17">
        <f t="shared" si="224"/>
        <v>0.03333333333333144</v>
      </c>
      <c r="I198" s="17">
        <f t="shared" si="224"/>
        <v>0.03333333333333144</v>
      </c>
      <c r="J198" s="17">
        <f t="shared" si="224"/>
        <v>-0.03666666666667595</v>
      </c>
      <c r="K198" s="17">
        <f t="shared" si="224"/>
        <v>0.04666666666665975</v>
      </c>
      <c r="L198" s="17">
        <f t="shared" si="224"/>
        <v>0</v>
      </c>
      <c r="M198" s="17">
        <f t="shared" si="224"/>
        <v>0.046666666666666856</v>
      </c>
      <c r="N198" s="17">
        <f t="shared" si="224"/>
        <v>0.019166666666663446</v>
      </c>
      <c r="O198" s="17"/>
      <c r="P198" s="29"/>
      <c r="Q198" s="17"/>
      <c r="R198" s="17"/>
      <c r="T198" s="29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29"/>
      <c r="AK198" s="17"/>
      <c r="AL198" s="17"/>
      <c r="AM198" s="17"/>
      <c r="AO198" s="32"/>
      <c r="AP198" s="17"/>
    </row>
    <row r="199" spans="2:42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O199" s="17"/>
      <c r="P199" s="29"/>
      <c r="Q199" s="17"/>
      <c r="R199" s="17"/>
      <c r="T199" s="29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29"/>
      <c r="AK199" s="17"/>
      <c r="AL199" s="17"/>
      <c r="AM199" s="17"/>
      <c r="AN199" s="32"/>
      <c r="AO199" s="23"/>
      <c r="AP199" s="17"/>
    </row>
    <row r="200" spans="1:42" ht="12.75">
      <c r="A200" t="s">
        <v>42</v>
      </c>
      <c r="B200" s="20">
        <f>+A61</f>
        <v>1951</v>
      </c>
      <c r="C200" s="20">
        <f>A90</f>
        <v>1980</v>
      </c>
      <c r="D200" s="7"/>
      <c r="E200" s="20">
        <f>+C200-B200+1</f>
        <v>30</v>
      </c>
      <c r="F200" s="7"/>
      <c r="G200" s="7"/>
      <c r="H200" s="7"/>
      <c r="I200" s="7"/>
      <c r="J200" s="7"/>
      <c r="K200" s="7"/>
      <c r="L200" s="7"/>
      <c r="M200" s="7"/>
      <c r="O200" s="7"/>
      <c r="Q200" s="7"/>
      <c r="R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K200" s="7"/>
      <c r="AL200" s="7"/>
      <c r="AM200" s="7"/>
      <c r="AN200" s="23"/>
      <c r="AO200" s="7"/>
      <c r="AP200" s="7"/>
    </row>
    <row r="201" spans="1:42" ht="12.75">
      <c r="A201" s="7" t="s">
        <v>43</v>
      </c>
      <c r="B201" s="32">
        <f aca="true" t="shared" si="225" ref="B201:M201">AVERAGE(B61:B90)</f>
        <v>11.020000000000001</v>
      </c>
      <c r="C201" s="32">
        <f t="shared" si="225"/>
        <v>16.133333333333336</v>
      </c>
      <c r="D201" s="32">
        <f t="shared" si="225"/>
        <v>27.259999999999998</v>
      </c>
      <c r="E201" s="32">
        <f t="shared" si="225"/>
        <v>42.80333333333333</v>
      </c>
      <c r="F201" s="32">
        <f t="shared" si="225"/>
        <v>54.72333333333333</v>
      </c>
      <c r="G201" s="32">
        <f t="shared" si="225"/>
        <v>63.949999999999996</v>
      </c>
      <c r="H201" s="32">
        <f t="shared" si="225"/>
        <v>68.59666666666666</v>
      </c>
      <c r="I201" s="32">
        <f t="shared" si="225"/>
        <v>66.23</v>
      </c>
      <c r="J201" s="32">
        <f t="shared" si="225"/>
        <v>57.473333333333336</v>
      </c>
      <c r="K201" s="32">
        <f t="shared" si="225"/>
        <v>47.113333333333344</v>
      </c>
      <c r="L201" s="32">
        <f t="shared" si="225"/>
        <v>31.68333333333333</v>
      </c>
      <c r="M201" s="32">
        <f t="shared" si="225"/>
        <v>18.14</v>
      </c>
      <c r="N201" s="17">
        <f>AVERAGE(B201:M201)</f>
        <v>42.09388888888889</v>
      </c>
      <c r="O201" s="32">
        <f>AVERAGE(O61:O90)</f>
        <v>42.093888888888884</v>
      </c>
      <c r="P201" s="32"/>
      <c r="Q201" s="32"/>
      <c r="R201" s="32"/>
      <c r="S201" s="33"/>
      <c r="T201" s="32"/>
      <c r="U201" s="32">
        <f aca="true" t="shared" si="226" ref="U201:AI201">AVERAGE(U61:U90)</f>
        <v>41.59555555555555</v>
      </c>
      <c r="V201" s="32">
        <f t="shared" si="226"/>
        <v>41.58666666666666</v>
      </c>
      <c r="W201" s="32">
        <f t="shared" si="226"/>
        <v>66.25888888888888</v>
      </c>
      <c r="X201" s="32">
        <f t="shared" si="226"/>
        <v>66.26155555555555</v>
      </c>
      <c r="Y201" s="32">
        <f t="shared" si="226"/>
        <v>45.42333333333334</v>
      </c>
      <c r="Z201" s="32">
        <f t="shared" si="226"/>
        <v>45.49466666666668</v>
      </c>
      <c r="AA201" s="32">
        <f t="shared" si="226"/>
        <v>15.218888888888891</v>
      </c>
      <c r="AB201" s="32">
        <f t="shared" si="226"/>
        <v>15.08755555555556</v>
      </c>
      <c r="AC201" s="32">
        <f t="shared" si="226"/>
        <v>42.11722222222224</v>
      </c>
      <c r="AD201" s="32">
        <f t="shared" si="226"/>
        <v>58.962777777777774</v>
      </c>
      <c r="AE201" s="32">
        <f t="shared" si="226"/>
        <v>58.93822222222222</v>
      </c>
      <c r="AF201" s="32">
        <f t="shared" si="226"/>
        <v>25.34</v>
      </c>
      <c r="AG201" s="32">
        <f t="shared" si="226"/>
        <v>25.295888888888886</v>
      </c>
      <c r="AH201" s="32">
        <f t="shared" si="226"/>
        <v>42.181111111111115</v>
      </c>
      <c r="AI201" s="32">
        <f t="shared" si="226"/>
        <v>42.12283333333333</v>
      </c>
      <c r="AJ201" s="32"/>
      <c r="AK201" s="32">
        <f>AVERAGE(AK61:AK90)</f>
        <v>35.981666666666655</v>
      </c>
      <c r="AL201" s="32">
        <f>AVERAGE(AL61:AL90)</f>
        <v>48.20611111111111</v>
      </c>
      <c r="AM201" s="32">
        <f>AVERAGE(AM61:AM90)</f>
        <v>42.16305555555554</v>
      </c>
      <c r="AN201" s="7"/>
      <c r="AO201" s="17"/>
      <c r="AP201" s="32">
        <f>AVERAGE(AP61:AP90)</f>
        <v>64.06250000000001</v>
      </c>
    </row>
    <row r="202" spans="1:42" ht="12.75">
      <c r="A202" t="s">
        <v>44</v>
      </c>
      <c r="B202" s="21">
        <f aca="true" t="shared" si="227" ref="B202:M202">MEDIAN(B61:B90)</f>
        <v>11.6</v>
      </c>
      <c r="C202" s="21">
        <f t="shared" si="227"/>
        <v>15.350000000000001</v>
      </c>
      <c r="D202" s="21">
        <f t="shared" si="227"/>
        <v>26.5</v>
      </c>
      <c r="E202" s="21">
        <f t="shared" si="227"/>
        <v>43.349999999999994</v>
      </c>
      <c r="F202" s="21">
        <f t="shared" si="227"/>
        <v>54.25</v>
      </c>
      <c r="G202" s="21">
        <f t="shared" si="227"/>
        <v>64.1</v>
      </c>
      <c r="H202" s="21">
        <f t="shared" si="227"/>
        <v>68.35</v>
      </c>
      <c r="I202" s="21">
        <f t="shared" si="227"/>
        <v>66.25</v>
      </c>
      <c r="J202" s="21">
        <f t="shared" si="227"/>
        <v>58</v>
      </c>
      <c r="K202" s="21">
        <f t="shared" si="227"/>
        <v>46.45</v>
      </c>
      <c r="L202" s="21">
        <f t="shared" si="227"/>
        <v>32</v>
      </c>
      <c r="M202" s="21">
        <f t="shared" si="227"/>
        <v>17.9</v>
      </c>
      <c r="N202" s="17"/>
      <c r="O202" s="21">
        <f>MEDIAN(O61:O90)</f>
        <v>42.09166666666667</v>
      </c>
      <c r="P202" s="21"/>
      <c r="Q202" s="21"/>
      <c r="R202" s="21"/>
      <c r="S202" s="22"/>
      <c r="T202" s="21"/>
      <c r="U202" s="21">
        <f aca="true" t="shared" si="228" ref="U202:AI202">MEDIAN(U61:U90)</f>
        <v>41.35</v>
      </c>
      <c r="V202" s="21">
        <f t="shared" si="228"/>
        <v>41.42666666666666</v>
      </c>
      <c r="W202" s="21">
        <f t="shared" si="228"/>
        <v>66.39999999999999</v>
      </c>
      <c r="X202" s="21">
        <f t="shared" si="228"/>
        <v>66.23</v>
      </c>
      <c r="Y202" s="21">
        <f t="shared" si="228"/>
        <v>45.416666666666664</v>
      </c>
      <c r="Z202" s="21">
        <f t="shared" si="228"/>
        <v>45.29666666666667</v>
      </c>
      <c r="AA202" s="21">
        <f t="shared" si="228"/>
        <v>15.866666666666667</v>
      </c>
      <c r="AB202" s="21">
        <f t="shared" si="228"/>
        <v>15.103333333333333</v>
      </c>
      <c r="AC202" s="21">
        <f t="shared" si="228"/>
        <v>42.04333333333334</v>
      </c>
      <c r="AD202" s="21">
        <f t="shared" si="228"/>
        <v>58.83333333333333</v>
      </c>
      <c r="AE202" s="21">
        <f t="shared" si="228"/>
        <v>58.96333333333333</v>
      </c>
      <c r="AF202" s="21">
        <f t="shared" si="228"/>
        <v>25.36666666666666</v>
      </c>
      <c r="AG202" s="21">
        <f t="shared" si="228"/>
        <v>25.33</v>
      </c>
      <c r="AH202" s="21">
        <f t="shared" si="228"/>
        <v>42.09583333333333</v>
      </c>
      <c r="AI202" s="21">
        <f t="shared" si="228"/>
        <v>42.0275</v>
      </c>
      <c r="AJ202" s="21"/>
      <c r="AK202" s="21">
        <f>MEDIAN(AK61:AK90)</f>
        <v>35.65</v>
      </c>
      <c r="AL202" s="21">
        <f>MEDIAN(AL61:AL90)</f>
        <v>48.449999999999996</v>
      </c>
      <c r="AM202" s="21">
        <f>MEDIAN(AM61:AM90)</f>
        <v>42.012499999999996</v>
      </c>
      <c r="AN202" s="17"/>
      <c r="AO202" s="29"/>
      <c r="AP202" s="21">
        <f>MEDIAN(AP61:AP90)</f>
        <v>64.15</v>
      </c>
    </row>
    <row r="203" spans="1:42" ht="12.75">
      <c r="A203" t="s">
        <v>45</v>
      </c>
      <c r="B203" s="21">
        <f aca="true" t="shared" si="229" ref="B203:M203">MODE(B61:B90)</f>
        <v>6.2</v>
      </c>
      <c r="C203" s="21" t="e">
        <f t="shared" si="229"/>
        <v>#N/A</v>
      </c>
      <c r="D203" s="21">
        <f t="shared" si="229"/>
        <v>24.8</v>
      </c>
      <c r="E203" s="21">
        <f t="shared" si="229"/>
        <v>44.4</v>
      </c>
      <c r="F203" s="21">
        <f t="shared" si="229"/>
        <v>58.1</v>
      </c>
      <c r="G203" s="21">
        <f t="shared" si="229"/>
        <v>63.5</v>
      </c>
      <c r="H203" s="21">
        <f t="shared" si="229"/>
        <v>65.3</v>
      </c>
      <c r="I203" s="21">
        <f t="shared" si="229"/>
        <v>65</v>
      </c>
      <c r="J203" s="21">
        <f t="shared" si="229"/>
        <v>58.4</v>
      </c>
      <c r="K203" s="21">
        <f t="shared" si="229"/>
        <v>49.3</v>
      </c>
      <c r="L203" s="21">
        <f t="shared" si="229"/>
        <v>33.5</v>
      </c>
      <c r="M203" s="21">
        <f t="shared" si="229"/>
        <v>20.5</v>
      </c>
      <c r="N203" s="17"/>
      <c r="O203" s="21" t="e">
        <f>MODE(O61:O90)</f>
        <v>#N/A</v>
      </c>
      <c r="P203" s="21"/>
      <c r="Q203" s="21"/>
      <c r="R203" s="21"/>
      <c r="S203" s="22"/>
      <c r="T203" s="21"/>
      <c r="U203" s="21" t="e">
        <f aca="true" t="shared" si="230" ref="U203:AI203">MODE(U61:U90)</f>
        <v>#N/A</v>
      </c>
      <c r="V203" s="21">
        <f t="shared" si="230"/>
        <v>41.35333333333333</v>
      </c>
      <c r="W203" s="21">
        <f t="shared" si="230"/>
        <v>66.93333333333334</v>
      </c>
      <c r="X203" s="21">
        <f t="shared" si="230"/>
        <v>65.97333333333333</v>
      </c>
      <c r="Y203" s="21" t="e">
        <f t="shared" si="230"/>
        <v>#N/A</v>
      </c>
      <c r="Z203" s="21">
        <f t="shared" si="230"/>
        <v>45.85333333333333</v>
      </c>
      <c r="AA203" s="21" t="e">
        <f t="shared" si="230"/>
        <v>#N/A</v>
      </c>
      <c r="AB203" s="21" t="e">
        <f t="shared" si="230"/>
        <v>#N/A</v>
      </c>
      <c r="AC203" s="21">
        <f t="shared" si="230"/>
        <v>42.111666666666665</v>
      </c>
      <c r="AD203" s="21">
        <f t="shared" si="230"/>
        <v>59.099999999999994</v>
      </c>
      <c r="AE203" s="21" t="e">
        <f t="shared" si="230"/>
        <v>#N/A</v>
      </c>
      <c r="AF203" s="21" t="e">
        <f t="shared" si="230"/>
        <v>#N/A</v>
      </c>
      <c r="AG203" s="21" t="e">
        <f t="shared" si="230"/>
        <v>#N/A</v>
      </c>
      <c r="AH203" s="21">
        <f t="shared" si="230"/>
        <v>42.3</v>
      </c>
      <c r="AI203" s="21" t="e">
        <f t="shared" si="230"/>
        <v>#N/A</v>
      </c>
      <c r="AJ203" s="21"/>
      <c r="AK203" s="21">
        <f>MODE(AK61:AK90)</f>
        <v>35.65</v>
      </c>
      <c r="AL203" s="21">
        <f>MODE(AL61:AL90)</f>
        <v>48.449999999999996</v>
      </c>
      <c r="AM203" s="21" t="e">
        <f>MODE(AM61:AM90)</f>
        <v>#N/A</v>
      </c>
      <c r="AN203" s="29"/>
      <c r="AO203" s="29"/>
      <c r="AP203" s="21">
        <f>MODE(AP61:AP90)</f>
        <v>64.825</v>
      </c>
    </row>
    <row r="204" spans="1:42" ht="12.75">
      <c r="A204" s="7" t="s">
        <v>46</v>
      </c>
      <c r="B204" s="17">
        <f aca="true" t="shared" si="231" ref="B204:M204">STDEVP(B61:B90)</f>
        <v>4.9116460241620254</v>
      </c>
      <c r="C204" s="17">
        <f t="shared" si="231"/>
        <v>4.492982182124564</v>
      </c>
      <c r="D204" s="17">
        <f t="shared" si="231"/>
        <v>4.297953001139035</v>
      </c>
      <c r="E204" s="17">
        <f t="shared" si="231"/>
        <v>2.9793157305364977</v>
      </c>
      <c r="F204" s="17">
        <f t="shared" si="231"/>
        <v>3.415814527881877</v>
      </c>
      <c r="G204" s="17">
        <f t="shared" si="231"/>
        <v>2.3396224766686893</v>
      </c>
      <c r="H204" s="17">
        <f t="shared" si="231"/>
        <v>2.08046202133618</v>
      </c>
      <c r="I204" s="17">
        <f t="shared" si="231"/>
        <v>2.0662607128175603</v>
      </c>
      <c r="J204" s="17">
        <f t="shared" si="231"/>
        <v>1.9918054344962732</v>
      </c>
      <c r="K204" s="17">
        <f t="shared" si="231"/>
        <v>3.6236936343399058</v>
      </c>
      <c r="L204" s="17">
        <f t="shared" si="231"/>
        <v>3.45302604810461</v>
      </c>
      <c r="M204" s="17">
        <f t="shared" si="231"/>
        <v>4.29158867243042</v>
      </c>
      <c r="N204" s="17"/>
      <c r="O204" s="17">
        <f>STDEVP(O61:O90)</f>
        <v>1.0494595905030188</v>
      </c>
      <c r="P204" s="17"/>
      <c r="Q204" s="17"/>
      <c r="R204" s="17"/>
      <c r="T204" s="17"/>
      <c r="U204" s="17">
        <f aca="true" t="shared" si="232" ref="U204:AI204">STDEVP(U61:U90)</f>
        <v>2.060901157320971</v>
      </c>
      <c r="V204" s="17">
        <f t="shared" si="232"/>
        <v>0.7585795693023667</v>
      </c>
      <c r="W204" s="17">
        <f t="shared" si="232"/>
        <v>1.334851450559848</v>
      </c>
      <c r="X204" s="17">
        <f t="shared" si="232"/>
        <v>0.47643019257291247</v>
      </c>
      <c r="Y204" s="17">
        <f t="shared" si="232"/>
        <v>2.104952713465536</v>
      </c>
      <c r="Z204" s="17">
        <f t="shared" si="232"/>
        <v>0.6610864234419431</v>
      </c>
      <c r="AA204" s="17">
        <f t="shared" si="232"/>
        <v>3.1588990502826366</v>
      </c>
      <c r="AB204" s="17">
        <f t="shared" si="232"/>
        <v>1.2917948849145353</v>
      </c>
      <c r="AC204" s="17">
        <f t="shared" si="232"/>
        <v>0.34887393810853556</v>
      </c>
      <c r="AD204" s="17">
        <f t="shared" si="232"/>
        <v>1.2018017594993804</v>
      </c>
      <c r="AE204" s="17">
        <f t="shared" si="232"/>
        <v>0.44024970467807983</v>
      </c>
      <c r="AF204" s="17">
        <f t="shared" si="232"/>
        <v>1.9522095743598384</v>
      </c>
      <c r="AG204" s="17">
        <f t="shared" si="232"/>
        <v>0.7048728192787868</v>
      </c>
      <c r="AH204" s="17">
        <f t="shared" si="232"/>
        <v>1.0846294241142083</v>
      </c>
      <c r="AI204" s="17">
        <f t="shared" si="232"/>
        <v>0.3583656703755298</v>
      </c>
      <c r="AJ204" s="17"/>
      <c r="AK204" s="17">
        <f>STDEVP(AK61:AK90)</f>
        <v>1.6172298560833613</v>
      </c>
      <c r="AL204" s="17">
        <f>STDEVP(AL61:AL90)</f>
        <v>1.2496627940230245</v>
      </c>
      <c r="AM204" s="17">
        <f>STDEVP(AM61:AM90)</f>
        <v>0.9597831625611085</v>
      </c>
      <c r="AN204" s="29"/>
      <c r="AO204" s="7"/>
      <c r="AP204" s="17">
        <f>STDEVP(AP61:AP90)</f>
        <v>1.2207366287068915</v>
      </c>
    </row>
    <row r="205" spans="1:42" ht="12.75">
      <c r="A205" s="7" t="s">
        <v>54</v>
      </c>
      <c r="B205" s="7">
        <f aca="true" t="shared" si="233" ref="B205:M205">SKEW(B61:B90)</f>
        <v>-0.26015803471986376</v>
      </c>
      <c r="C205" s="7">
        <f t="shared" si="233"/>
        <v>0.5606861845826502</v>
      </c>
      <c r="D205" s="7">
        <f t="shared" si="233"/>
        <v>0.6129887340155766</v>
      </c>
      <c r="E205" s="7">
        <f t="shared" si="233"/>
        <v>0.10535529044916093</v>
      </c>
      <c r="F205" s="7">
        <f t="shared" si="233"/>
        <v>0.3120712290713367</v>
      </c>
      <c r="G205" s="7">
        <f t="shared" si="233"/>
        <v>-0.7975069028089995</v>
      </c>
      <c r="H205" s="7">
        <f t="shared" si="233"/>
        <v>0.23979729784688306</v>
      </c>
      <c r="I205" s="7">
        <f t="shared" si="233"/>
        <v>0.36246460510056944</v>
      </c>
      <c r="J205" s="7">
        <f t="shared" si="233"/>
        <v>-0.33466859196748916</v>
      </c>
      <c r="K205" s="7">
        <f t="shared" si="233"/>
        <v>0.5271980262299805</v>
      </c>
      <c r="L205" s="7">
        <f t="shared" si="233"/>
        <v>-1.0546999011730418</v>
      </c>
      <c r="M205" s="7">
        <f t="shared" si="233"/>
        <v>-0.18663761584565394</v>
      </c>
      <c r="N205" s="17"/>
      <c r="O205" s="7">
        <f>SKEW(O61:O90)</f>
        <v>-0.12884838351378278</v>
      </c>
      <c r="P205" s="17"/>
      <c r="Q205" s="17"/>
      <c r="R205" s="17"/>
      <c r="T205" s="17"/>
      <c r="U205" s="7">
        <f aca="true" t="shared" si="234" ref="U205:AI205">SKEW(U61:U90)</f>
        <v>1.65988231878905</v>
      </c>
      <c r="V205" s="7">
        <f t="shared" si="234"/>
        <v>0.6414187100675517</v>
      </c>
      <c r="W205" s="7">
        <f t="shared" si="234"/>
        <v>0.09316472614013495</v>
      </c>
      <c r="X205" s="7">
        <f t="shared" si="234"/>
        <v>0.6386970490797614</v>
      </c>
      <c r="Y205" s="7">
        <f t="shared" si="234"/>
        <v>0.08898587654391331</v>
      </c>
      <c r="Z205" s="7">
        <f t="shared" si="234"/>
        <v>0.40290232530020975</v>
      </c>
      <c r="AA205" s="7">
        <f t="shared" si="234"/>
        <v>-0.48519480892883726</v>
      </c>
      <c r="AB205" s="7">
        <f t="shared" si="234"/>
        <v>0.04382696238793189</v>
      </c>
      <c r="AC205" s="7">
        <f t="shared" si="234"/>
        <v>0.9839059093324898</v>
      </c>
      <c r="AD205" s="7">
        <f t="shared" si="234"/>
        <v>0.8494664221899149</v>
      </c>
      <c r="AE205" s="7">
        <f t="shared" si="234"/>
        <v>-0.183043874551131</v>
      </c>
      <c r="AF205" s="7">
        <f t="shared" si="234"/>
        <v>-0.03186139398217192</v>
      </c>
      <c r="AG205" s="7">
        <f t="shared" si="234"/>
        <v>-0.411661084981427</v>
      </c>
      <c r="AH205" s="7">
        <f t="shared" si="234"/>
        <v>-0.034793319232958635</v>
      </c>
      <c r="AI205" s="7">
        <f t="shared" si="234"/>
        <v>0.5146736895834755</v>
      </c>
      <c r="AJ205" s="17"/>
      <c r="AK205" s="7">
        <f>SKEW(AK61:AK90)</f>
        <v>0.054220890086103056</v>
      </c>
      <c r="AL205" s="7">
        <f>SKEW(AL61:AL90)</f>
        <v>-1.0931094186432442</v>
      </c>
      <c r="AM205" s="7">
        <f>SKEW(AM61:AM90)</f>
        <v>0.3977717184526633</v>
      </c>
      <c r="AN205" s="29"/>
      <c r="AO205" s="7"/>
      <c r="AP205" s="7">
        <f>SKEW(AP61:AP90)</f>
        <v>-0.15848680451650116</v>
      </c>
    </row>
    <row r="206" spans="1:42" ht="12.75">
      <c r="A206" s="24" t="s">
        <v>28</v>
      </c>
      <c r="B206" s="29">
        <f aca="true" t="shared" si="235" ref="B206:M206">MAX(B61:B90)</f>
        <v>19.7</v>
      </c>
      <c r="C206" s="29">
        <f t="shared" si="235"/>
        <v>27.7</v>
      </c>
      <c r="D206" s="29">
        <f t="shared" si="235"/>
        <v>37.6</v>
      </c>
      <c r="E206" s="29">
        <f t="shared" si="235"/>
        <v>49.4</v>
      </c>
      <c r="F206" s="29">
        <f t="shared" si="235"/>
        <v>63</v>
      </c>
      <c r="G206" s="29">
        <f t="shared" si="235"/>
        <v>67.8</v>
      </c>
      <c r="H206" s="29">
        <f t="shared" si="235"/>
        <v>73.8</v>
      </c>
      <c r="I206" s="29">
        <f t="shared" si="235"/>
        <v>71.1</v>
      </c>
      <c r="J206" s="29">
        <f t="shared" si="235"/>
        <v>61.8</v>
      </c>
      <c r="K206" s="29">
        <f t="shared" si="235"/>
        <v>56.2</v>
      </c>
      <c r="L206" s="29">
        <f t="shared" si="235"/>
        <v>37</v>
      </c>
      <c r="M206" s="29">
        <f t="shared" si="235"/>
        <v>26.5</v>
      </c>
      <c r="N206" s="17"/>
      <c r="O206" s="29">
        <f>MAX(O61:O90)</f>
        <v>44.31666666666666</v>
      </c>
      <c r="P206" s="29"/>
      <c r="Q206" s="29">
        <f>MAX(Q61:Q90)</f>
        <v>73.8</v>
      </c>
      <c r="R206" s="29">
        <f>MAX(R61:R90)</f>
        <v>17.4</v>
      </c>
      <c r="S206" s="34">
        <f>MAX(S61:S90)</f>
        <v>12</v>
      </c>
      <c r="T206" s="29"/>
      <c r="U206" s="29">
        <f aca="true" t="shared" si="236" ref="U206:AI206">MAX(U61:U90)</f>
        <v>49.26666666666667</v>
      </c>
      <c r="V206" s="29">
        <f t="shared" si="236"/>
        <v>43.32000000000001</v>
      </c>
      <c r="W206" s="29">
        <f t="shared" si="236"/>
        <v>69.46666666666667</v>
      </c>
      <c r="X206" s="29">
        <f t="shared" si="236"/>
        <v>67.38666666666666</v>
      </c>
      <c r="Y206" s="29">
        <f t="shared" si="236"/>
        <v>50.6</v>
      </c>
      <c r="Z206" s="29">
        <f t="shared" si="236"/>
        <v>47.093333333333334</v>
      </c>
      <c r="AA206" s="29">
        <f t="shared" si="236"/>
        <v>20.46666666666667</v>
      </c>
      <c r="AB206" s="29">
        <f t="shared" si="236"/>
        <v>17.493333333333332</v>
      </c>
      <c r="AC206" s="29">
        <f t="shared" si="236"/>
        <v>43.06833333333333</v>
      </c>
      <c r="AD206" s="29">
        <f t="shared" si="236"/>
        <v>62.45000000000001</v>
      </c>
      <c r="AE206" s="29">
        <f t="shared" si="236"/>
        <v>59.669999999999995</v>
      </c>
      <c r="AF206" s="29">
        <f t="shared" si="236"/>
        <v>29.366666666666664</v>
      </c>
      <c r="AG206" s="29">
        <f t="shared" si="236"/>
        <v>26.669999999999998</v>
      </c>
      <c r="AH206" s="29">
        <f t="shared" si="236"/>
        <v>44.18333333333333</v>
      </c>
      <c r="AI206" s="29">
        <f t="shared" si="236"/>
        <v>42.88166666666666</v>
      </c>
      <c r="AJ206" s="29"/>
      <c r="AK206" s="29">
        <f>MAX(AK61:AK90)</f>
        <v>39.11666666666667</v>
      </c>
      <c r="AL206" s="29">
        <f>MAX(AL61:AL90)</f>
        <v>50.86666666666667</v>
      </c>
      <c r="AM206" s="29">
        <f>MAX(AM61:AM90)</f>
        <v>44.28333333333333</v>
      </c>
      <c r="AN206" s="7"/>
      <c r="AP206" s="29">
        <f>MAX(AP61:AP90)</f>
        <v>66.85</v>
      </c>
    </row>
    <row r="207" spans="1:42" ht="12.75">
      <c r="A207" s="24" t="s">
        <v>29</v>
      </c>
      <c r="B207" s="29">
        <f aca="true" t="shared" si="237" ref="B207:M207">MIN(B61:B90)</f>
        <v>0.6</v>
      </c>
      <c r="C207" s="29">
        <f t="shared" si="237"/>
        <v>8.3</v>
      </c>
      <c r="D207" s="29">
        <f t="shared" si="237"/>
        <v>18.5</v>
      </c>
      <c r="E207" s="29">
        <f t="shared" si="237"/>
        <v>36.8</v>
      </c>
      <c r="F207" s="29">
        <f t="shared" si="237"/>
        <v>49.1</v>
      </c>
      <c r="G207" s="29">
        <f t="shared" si="237"/>
        <v>57.4</v>
      </c>
      <c r="H207" s="29">
        <f t="shared" si="237"/>
        <v>65.3</v>
      </c>
      <c r="I207" s="29">
        <f t="shared" si="237"/>
        <v>62.6</v>
      </c>
      <c r="J207" s="29">
        <f t="shared" si="237"/>
        <v>53.2</v>
      </c>
      <c r="K207" s="29">
        <f t="shared" si="237"/>
        <v>41</v>
      </c>
      <c r="L207" s="29">
        <f t="shared" si="237"/>
        <v>23</v>
      </c>
      <c r="M207" s="29">
        <f t="shared" si="237"/>
        <v>8.4</v>
      </c>
      <c r="N207" s="17"/>
      <c r="O207" s="29">
        <f>MIN(O61:O90)</f>
        <v>39.84166666666666</v>
      </c>
      <c r="P207" s="29"/>
      <c r="Q207" s="29">
        <f>MIN(Q61:Q90)</f>
        <v>66.1</v>
      </c>
      <c r="R207" s="29">
        <f>MIN(R61:R90)</f>
        <v>0.6</v>
      </c>
      <c r="S207" s="34">
        <f>MIN(S61:S90)</f>
        <v>12</v>
      </c>
      <c r="T207" s="29"/>
      <c r="U207" s="29">
        <f aca="true" t="shared" si="238" ref="U207:AI207">MIN(U61:U90)</f>
        <v>38.766666666666666</v>
      </c>
      <c r="V207" s="29">
        <f t="shared" si="238"/>
        <v>39.88666666666667</v>
      </c>
      <c r="W207" s="29">
        <f t="shared" si="238"/>
        <v>63.63333333333333</v>
      </c>
      <c r="X207" s="29">
        <f t="shared" si="238"/>
        <v>65.32</v>
      </c>
      <c r="Y207" s="29">
        <f t="shared" si="238"/>
        <v>40.9</v>
      </c>
      <c r="Z207" s="29">
        <f t="shared" si="238"/>
        <v>44.28666666666666</v>
      </c>
      <c r="AA207" s="29">
        <f t="shared" si="238"/>
        <v>8.4</v>
      </c>
      <c r="AB207" s="29">
        <f t="shared" si="238"/>
        <v>12.766666666666666</v>
      </c>
      <c r="AC207" s="29">
        <f t="shared" si="238"/>
        <v>41.58166666666666</v>
      </c>
      <c r="AD207" s="29">
        <f t="shared" si="238"/>
        <v>56.96666666666666</v>
      </c>
      <c r="AE207" s="29">
        <f t="shared" si="238"/>
        <v>58.04666666666667</v>
      </c>
      <c r="AF207" s="29">
        <f t="shared" si="238"/>
        <v>21.599999999999998</v>
      </c>
      <c r="AG207" s="29">
        <f t="shared" si="238"/>
        <v>23.699999999999996</v>
      </c>
      <c r="AH207" s="29">
        <f t="shared" si="238"/>
        <v>39.7</v>
      </c>
      <c r="AI207" s="29">
        <f t="shared" si="238"/>
        <v>41.513333333333335</v>
      </c>
      <c r="AJ207" s="29"/>
      <c r="AK207" s="29">
        <f>MIN(AK61:AK90)</f>
        <v>32.166666666666664</v>
      </c>
      <c r="AL207" s="29">
        <f>MIN(AL61:AL90)</f>
        <v>44.583333333333336</v>
      </c>
      <c r="AM207" s="29">
        <f>MIN(AM61:AM90)</f>
        <v>39.99166666666666</v>
      </c>
      <c r="AP207" s="29">
        <f>MIN(AP61:AP90)</f>
        <v>61.35</v>
      </c>
    </row>
    <row r="208" spans="1:42" ht="12.75">
      <c r="A208" s="24" t="s">
        <v>47</v>
      </c>
      <c r="B208" s="30">
        <f aca="true" t="shared" si="239" ref="B208:M208">COUNT(B61:B90)</f>
        <v>30</v>
      </c>
      <c r="C208" s="30">
        <f t="shared" si="239"/>
        <v>30</v>
      </c>
      <c r="D208" s="30">
        <f t="shared" si="239"/>
        <v>30</v>
      </c>
      <c r="E208" s="30">
        <f t="shared" si="239"/>
        <v>30</v>
      </c>
      <c r="F208" s="30">
        <f t="shared" si="239"/>
        <v>30</v>
      </c>
      <c r="G208" s="30">
        <f t="shared" si="239"/>
        <v>30</v>
      </c>
      <c r="H208" s="30">
        <f t="shared" si="239"/>
        <v>30</v>
      </c>
      <c r="I208" s="30">
        <f t="shared" si="239"/>
        <v>30</v>
      </c>
      <c r="J208" s="30">
        <f t="shared" si="239"/>
        <v>30</v>
      </c>
      <c r="K208" s="30">
        <f t="shared" si="239"/>
        <v>30</v>
      </c>
      <c r="L208" s="30">
        <f t="shared" si="239"/>
        <v>30</v>
      </c>
      <c r="M208" s="30">
        <f t="shared" si="239"/>
        <v>30</v>
      </c>
      <c r="N208" s="17"/>
      <c r="O208" s="30">
        <f>COUNT(O61:O90)</f>
        <v>30</v>
      </c>
      <c r="P208" s="29"/>
      <c r="Q208" s="30">
        <f>COUNT(Q61:Q90)</f>
        <v>30</v>
      </c>
      <c r="R208" s="30">
        <f>COUNT(R61:R90)</f>
        <v>30</v>
      </c>
      <c r="S208" s="30">
        <f>COUNT(S61:S90)</f>
        <v>30</v>
      </c>
      <c r="T208" s="29"/>
      <c r="U208" s="30">
        <f aca="true" t="shared" si="240" ref="U208:AI208">COUNT(U61:U90)</f>
        <v>30</v>
      </c>
      <c r="V208" s="30">
        <f t="shared" si="240"/>
        <v>30</v>
      </c>
      <c r="W208" s="30">
        <f t="shared" si="240"/>
        <v>30</v>
      </c>
      <c r="X208" s="30">
        <f t="shared" si="240"/>
        <v>30</v>
      </c>
      <c r="Y208" s="30">
        <f t="shared" si="240"/>
        <v>30</v>
      </c>
      <c r="Z208" s="30">
        <f t="shared" si="240"/>
        <v>30</v>
      </c>
      <c r="AA208" s="30">
        <f t="shared" si="240"/>
        <v>30</v>
      </c>
      <c r="AB208" s="30">
        <f t="shared" si="240"/>
        <v>30</v>
      </c>
      <c r="AC208" s="30">
        <f t="shared" si="240"/>
        <v>30</v>
      </c>
      <c r="AD208" s="30">
        <f t="shared" si="240"/>
        <v>30</v>
      </c>
      <c r="AE208" s="30">
        <f t="shared" si="240"/>
        <v>30</v>
      </c>
      <c r="AF208" s="30">
        <f t="shared" si="240"/>
        <v>30</v>
      </c>
      <c r="AG208" s="30">
        <f t="shared" si="240"/>
        <v>30</v>
      </c>
      <c r="AH208" s="30">
        <f t="shared" si="240"/>
        <v>30</v>
      </c>
      <c r="AI208" s="30">
        <f t="shared" si="240"/>
        <v>30</v>
      </c>
      <c r="AJ208" s="29"/>
      <c r="AK208" s="30">
        <f>COUNT(AK61:AK90)</f>
        <v>30</v>
      </c>
      <c r="AL208" s="30">
        <f>COUNT(AL61:AL90)</f>
        <v>30</v>
      </c>
      <c r="AM208" s="30">
        <f>COUNT(AM61:AM90)</f>
        <v>30</v>
      </c>
      <c r="AP208" s="30">
        <f>COUNT(AP61:AP90)</f>
        <v>30</v>
      </c>
    </row>
    <row r="209" spans="1:42" ht="12.75">
      <c r="A209" s="24" t="s">
        <v>48</v>
      </c>
      <c r="B209" s="17">
        <v>11</v>
      </c>
      <c r="C209" s="17">
        <v>16.1</v>
      </c>
      <c r="D209" s="17">
        <v>27.3</v>
      </c>
      <c r="E209" s="17">
        <v>42.8</v>
      </c>
      <c r="F209" s="17">
        <v>54.7</v>
      </c>
      <c r="G209" s="17">
        <v>64</v>
      </c>
      <c r="H209" s="17">
        <v>68.6</v>
      </c>
      <c r="I209" s="17">
        <v>66.2</v>
      </c>
      <c r="J209" s="17">
        <v>57.5</v>
      </c>
      <c r="K209" s="17">
        <v>47.1</v>
      </c>
      <c r="L209" s="17">
        <v>31.7</v>
      </c>
      <c r="M209" s="17">
        <v>18.1</v>
      </c>
      <c r="N209" s="17">
        <f>AVERAGE(B209:M209)</f>
        <v>42.09166666666667</v>
      </c>
      <c r="O209" s="29"/>
      <c r="P209" s="29"/>
      <c r="Q209" s="29"/>
      <c r="R209" s="29"/>
      <c r="S209" s="34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P209" s="29"/>
    </row>
    <row r="210" spans="1:42" ht="12.75">
      <c r="A210" s="24" t="s">
        <v>49</v>
      </c>
      <c r="B210" s="17">
        <f aca="true" t="shared" si="241" ref="B210:N210">B201-B209</f>
        <v>0.02000000000000135</v>
      </c>
      <c r="C210" s="17">
        <f t="shared" si="241"/>
        <v>0.03333333333333499</v>
      </c>
      <c r="D210" s="17">
        <f t="shared" si="241"/>
        <v>-0.0400000000000027</v>
      </c>
      <c r="E210" s="17">
        <f t="shared" si="241"/>
        <v>0.0033333333333303017</v>
      </c>
      <c r="F210" s="17">
        <f t="shared" si="241"/>
        <v>0.023333333333326323</v>
      </c>
      <c r="G210" s="17">
        <f t="shared" si="241"/>
        <v>-0.05000000000000426</v>
      </c>
      <c r="H210" s="17">
        <f t="shared" si="241"/>
        <v>-0.0033333333333303017</v>
      </c>
      <c r="I210" s="17">
        <f t="shared" si="241"/>
        <v>0.030000000000001137</v>
      </c>
      <c r="J210" s="17">
        <f t="shared" si="241"/>
        <v>-0.02666666666666373</v>
      </c>
      <c r="K210" s="17">
        <f t="shared" si="241"/>
        <v>0.013333333333342523</v>
      </c>
      <c r="L210" s="17">
        <f t="shared" si="241"/>
        <v>-0.016666666666669272</v>
      </c>
      <c r="M210" s="17">
        <f t="shared" si="241"/>
        <v>0.03999999999999915</v>
      </c>
      <c r="N210" s="17">
        <f t="shared" si="241"/>
        <v>0.0022222222222225696</v>
      </c>
      <c r="O210" s="29"/>
      <c r="P210" s="29"/>
      <c r="Q210" s="29"/>
      <c r="R210" s="29"/>
      <c r="S210" s="34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P210" s="29"/>
    </row>
    <row r="211" spans="2:42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O211" s="7"/>
      <c r="Q211" s="7"/>
      <c r="R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K211" s="7"/>
      <c r="AL211" s="7"/>
      <c r="AM211" s="7"/>
      <c r="AO211" s="32"/>
      <c r="AP211" s="7"/>
    </row>
    <row r="212" spans="1:42" ht="12.75">
      <c r="A212" t="s">
        <v>42</v>
      </c>
      <c r="B212" s="20">
        <f>+A51</f>
        <v>1941</v>
      </c>
      <c r="C212" s="20">
        <f>A80</f>
        <v>1970</v>
      </c>
      <c r="D212" s="7"/>
      <c r="E212" s="20">
        <f>+C212-B212+1</f>
        <v>30</v>
      </c>
      <c r="F212" s="7"/>
      <c r="G212" s="7"/>
      <c r="H212" s="7"/>
      <c r="I212" s="7"/>
      <c r="J212" s="7"/>
      <c r="K212" s="7"/>
      <c r="L212" s="7"/>
      <c r="M212" s="7"/>
      <c r="O212" s="7"/>
      <c r="P212" s="7"/>
      <c r="Q212" s="7"/>
      <c r="R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K212" s="7"/>
      <c r="AL212" s="7"/>
      <c r="AM212" s="7"/>
      <c r="AN212" s="32"/>
      <c r="AO212" s="23"/>
      <c r="AP212" s="7"/>
    </row>
    <row r="213" spans="1:42" ht="12.75">
      <c r="A213" s="7" t="s">
        <v>43</v>
      </c>
      <c r="B213" s="32">
        <f aca="true" t="shared" si="242" ref="B213:M213">AVERAGE(B51:B80)</f>
        <v>12.666666666666664</v>
      </c>
      <c r="C213" s="32">
        <f t="shared" si="242"/>
        <v>16.276666666666667</v>
      </c>
      <c r="D213" s="32">
        <f t="shared" si="242"/>
        <v>27.223333333333336</v>
      </c>
      <c r="E213" s="32">
        <f t="shared" si="242"/>
        <v>43.026666666666664</v>
      </c>
      <c r="F213" s="32">
        <f t="shared" si="242"/>
        <v>54.28666666666667</v>
      </c>
      <c r="G213" s="32">
        <f t="shared" si="242"/>
        <v>63.96666666666667</v>
      </c>
      <c r="H213" s="32">
        <f t="shared" si="242"/>
        <v>68.50333333333332</v>
      </c>
      <c r="I213" s="32">
        <f t="shared" si="242"/>
        <v>66.67</v>
      </c>
      <c r="J213" s="32">
        <f t="shared" si="242"/>
        <v>57.56000000000001</v>
      </c>
      <c r="K213" s="32">
        <f t="shared" si="242"/>
        <v>47.84666666666667</v>
      </c>
      <c r="L213" s="32">
        <f t="shared" si="242"/>
        <v>31.526666666666657</v>
      </c>
      <c r="M213" s="32">
        <f t="shared" si="242"/>
        <v>18.21</v>
      </c>
      <c r="N213" s="17">
        <f>AVERAGE(B213:M213)</f>
        <v>42.31361111111111</v>
      </c>
      <c r="O213" s="32">
        <f>AVERAGE(O51:O80)</f>
        <v>42.31361111111111</v>
      </c>
      <c r="P213" s="17"/>
      <c r="Q213" s="32"/>
      <c r="R213" s="32"/>
      <c r="S213" s="33"/>
      <c r="T213" s="32"/>
      <c r="U213" s="32">
        <f aca="true" t="shared" si="243" ref="U213:AI213">AVERAGE(U51:U80)</f>
        <v>41.51222222222223</v>
      </c>
      <c r="V213" s="32">
        <f t="shared" si="243"/>
        <v>41.37799999999998</v>
      </c>
      <c r="W213" s="32">
        <f t="shared" si="243"/>
        <v>66.38</v>
      </c>
      <c r="X213" s="32">
        <f t="shared" si="243"/>
        <v>66.35044444444448</v>
      </c>
      <c r="Y213" s="32">
        <f t="shared" si="243"/>
        <v>45.64444444444443</v>
      </c>
      <c r="Z213" s="32">
        <f t="shared" si="243"/>
        <v>45.665555555555535</v>
      </c>
      <c r="AA213" s="32">
        <f t="shared" si="243"/>
        <v>15.603333333333328</v>
      </c>
      <c r="AB213" s="32">
        <f t="shared" si="243"/>
        <v>15.626222222222227</v>
      </c>
      <c r="AC213" s="32">
        <f t="shared" si="243"/>
        <v>42.265611111111106</v>
      </c>
      <c r="AD213" s="32">
        <f t="shared" si="243"/>
        <v>59.00222222222223</v>
      </c>
      <c r="AE213" s="32">
        <f t="shared" si="243"/>
        <v>58.937888888888885</v>
      </c>
      <c r="AF213" s="32">
        <f t="shared" si="243"/>
        <v>25.572222222222216</v>
      </c>
      <c r="AG213" s="32">
        <f t="shared" si="243"/>
        <v>25.58177777777778</v>
      </c>
      <c r="AH213" s="32">
        <f t="shared" si="243"/>
        <v>42.23166666666667</v>
      </c>
      <c r="AI213" s="32">
        <f t="shared" si="243"/>
        <v>42.24572222222222</v>
      </c>
      <c r="AJ213" s="32"/>
      <c r="AK213" s="32">
        <f>AVERAGE(AK51:AK80)</f>
        <v>36.24111111111112</v>
      </c>
      <c r="AL213" s="32">
        <f>AVERAGE(AL51:AL80)</f>
        <v>48.38611111111111</v>
      </c>
      <c r="AM213" s="32">
        <f>AVERAGE(AM51:AM80)</f>
        <v>42.254444444444445</v>
      </c>
      <c r="AN213" s="23"/>
      <c r="AO213" s="7"/>
      <c r="AP213" s="32">
        <f>AVERAGE(AP51:AP80)</f>
        <v>64.175</v>
      </c>
    </row>
    <row r="214" spans="1:42" ht="12.75">
      <c r="A214" t="s">
        <v>44</v>
      </c>
      <c r="B214" s="21">
        <f aca="true" t="shared" si="244" ref="B214:M214">MEDIAN(B51:B80)</f>
        <v>12.95</v>
      </c>
      <c r="C214" s="21">
        <f t="shared" si="244"/>
        <v>15.7</v>
      </c>
      <c r="D214" s="21">
        <f t="shared" si="244"/>
        <v>26.25</v>
      </c>
      <c r="E214" s="21">
        <f t="shared" si="244"/>
        <v>43.75</v>
      </c>
      <c r="F214" s="21">
        <f t="shared" si="244"/>
        <v>53.45</v>
      </c>
      <c r="G214" s="21">
        <f t="shared" si="244"/>
        <v>64.1</v>
      </c>
      <c r="H214" s="21">
        <f t="shared" si="244"/>
        <v>68.1</v>
      </c>
      <c r="I214" s="21">
        <f t="shared" si="244"/>
        <v>66.55000000000001</v>
      </c>
      <c r="J214" s="21">
        <f t="shared" si="244"/>
        <v>57.8</v>
      </c>
      <c r="K214" s="21">
        <f t="shared" si="244"/>
        <v>47.3</v>
      </c>
      <c r="L214" s="21">
        <f t="shared" si="244"/>
        <v>32</v>
      </c>
      <c r="M214" s="21">
        <f t="shared" si="244"/>
        <v>18.15</v>
      </c>
      <c r="N214" s="17"/>
      <c r="O214" s="21">
        <f>MEDIAN(O51:O80)</f>
        <v>42.1375</v>
      </c>
      <c r="P214" s="17"/>
      <c r="Q214" s="21"/>
      <c r="R214" s="21"/>
      <c r="S214" s="22"/>
      <c r="T214" s="21"/>
      <c r="U214" s="21">
        <f aca="true" t="shared" si="245" ref="U214:AI214">MEDIAN(U51:U80)</f>
        <v>41.45</v>
      </c>
      <c r="V214" s="21">
        <f t="shared" si="245"/>
        <v>41.35333333333334</v>
      </c>
      <c r="W214" s="21">
        <f t="shared" si="245"/>
        <v>66.81666666666666</v>
      </c>
      <c r="X214" s="21">
        <f t="shared" si="245"/>
        <v>66.25</v>
      </c>
      <c r="Y214" s="21">
        <f t="shared" si="245"/>
        <v>45.800000000000004</v>
      </c>
      <c r="Z214" s="21">
        <f t="shared" si="245"/>
        <v>45.626666666666665</v>
      </c>
      <c r="AA214" s="21">
        <f t="shared" si="245"/>
        <v>15.75</v>
      </c>
      <c r="AB214" s="21">
        <f t="shared" si="245"/>
        <v>15.530000000000001</v>
      </c>
      <c r="AC214" s="21">
        <f t="shared" si="245"/>
        <v>42.222500000000004</v>
      </c>
      <c r="AD214" s="21">
        <f t="shared" si="245"/>
        <v>58.89999999999999</v>
      </c>
      <c r="AE214" s="21">
        <f t="shared" si="245"/>
        <v>58.91666666666667</v>
      </c>
      <c r="AF214" s="21">
        <f t="shared" si="245"/>
        <v>25.45833333333333</v>
      </c>
      <c r="AG214" s="21">
        <f t="shared" si="245"/>
        <v>25.548333333333332</v>
      </c>
      <c r="AH214" s="21">
        <f t="shared" si="245"/>
        <v>42.2</v>
      </c>
      <c r="AI214" s="21">
        <f t="shared" si="245"/>
        <v>42.111666666666665</v>
      </c>
      <c r="AJ214" s="21"/>
      <c r="AK214" s="21">
        <f>MEDIAN(AK51:AK80)</f>
        <v>35.791666666666664</v>
      </c>
      <c r="AL214" s="21">
        <f>MEDIAN(AL51:AL80)</f>
        <v>48.46666666666667</v>
      </c>
      <c r="AM214" s="21">
        <f>MEDIAN(AM51:AM80)</f>
        <v>42.012499999999996</v>
      </c>
      <c r="AN214" s="7"/>
      <c r="AO214" s="17"/>
      <c r="AP214" s="21">
        <f>MEDIAN(AP51:AP80)</f>
        <v>64.32499999999999</v>
      </c>
    </row>
    <row r="215" spans="1:42" ht="12.75">
      <c r="A215" t="s">
        <v>45</v>
      </c>
      <c r="B215" s="21">
        <f aca="true" t="shared" si="246" ref="B215:M215">MODE(B51:B80)</f>
        <v>16.1</v>
      </c>
      <c r="C215" s="21">
        <f t="shared" si="246"/>
        <v>16.5</v>
      </c>
      <c r="D215" s="21">
        <f t="shared" si="246"/>
        <v>32.2</v>
      </c>
      <c r="E215" s="21">
        <f t="shared" si="246"/>
        <v>44.4</v>
      </c>
      <c r="F215" s="21">
        <f t="shared" si="246"/>
        <v>53.3</v>
      </c>
      <c r="G215" s="21">
        <f t="shared" si="246"/>
        <v>63.5</v>
      </c>
      <c r="H215" s="21">
        <f t="shared" si="246"/>
        <v>67.8</v>
      </c>
      <c r="I215" s="21">
        <f t="shared" si="246"/>
        <v>67.3</v>
      </c>
      <c r="J215" s="21">
        <f t="shared" si="246"/>
        <v>58.4</v>
      </c>
      <c r="K215" s="21">
        <f t="shared" si="246"/>
        <v>50</v>
      </c>
      <c r="L215" s="21">
        <f t="shared" si="246"/>
        <v>31.4</v>
      </c>
      <c r="M215" s="21">
        <f t="shared" si="246"/>
        <v>18.1</v>
      </c>
      <c r="N215" s="17"/>
      <c r="O215" s="21" t="e">
        <f>MODE(O51:O80)</f>
        <v>#N/A</v>
      </c>
      <c r="P215" s="17"/>
      <c r="Q215" s="21"/>
      <c r="R215" s="21"/>
      <c r="S215" s="22"/>
      <c r="T215" s="21"/>
      <c r="U215" s="21" t="e">
        <f aca="true" t="shared" si="247" ref="U215:AI215">MODE(U51:U80)</f>
        <v>#N/A</v>
      </c>
      <c r="V215" s="21">
        <f t="shared" si="247"/>
        <v>41.35333333333333</v>
      </c>
      <c r="W215" s="21">
        <f t="shared" si="247"/>
        <v>66.93333333333334</v>
      </c>
      <c r="X215" s="21">
        <f t="shared" si="247"/>
        <v>65.97333333333333</v>
      </c>
      <c r="Y215" s="21" t="e">
        <f t="shared" si="247"/>
        <v>#N/A</v>
      </c>
      <c r="Z215" s="21">
        <f t="shared" si="247"/>
        <v>45.85333333333333</v>
      </c>
      <c r="AA215" s="21">
        <f t="shared" si="247"/>
        <v>13.266666666666666</v>
      </c>
      <c r="AB215" s="21">
        <f t="shared" si="247"/>
        <v>16.093333333333334</v>
      </c>
      <c r="AC215" s="21" t="e">
        <f t="shared" si="247"/>
        <v>#N/A</v>
      </c>
      <c r="AD215" s="21">
        <f t="shared" si="247"/>
        <v>58.916666666666664</v>
      </c>
      <c r="AE215" s="21" t="e">
        <f t="shared" si="247"/>
        <v>#N/A</v>
      </c>
      <c r="AF215" s="21" t="e">
        <f t="shared" si="247"/>
        <v>#N/A</v>
      </c>
      <c r="AG215" s="21" t="e">
        <f t="shared" si="247"/>
        <v>#N/A</v>
      </c>
      <c r="AH215" s="21">
        <f t="shared" si="247"/>
        <v>42.1</v>
      </c>
      <c r="AI215" s="21" t="e">
        <f t="shared" si="247"/>
        <v>#N/A</v>
      </c>
      <c r="AJ215" s="21"/>
      <c r="AK215" s="21">
        <f>MODE(AK51:AK80)</f>
        <v>34.61666666666667</v>
      </c>
      <c r="AL215" s="21">
        <f>MODE(AL51:AL80)</f>
        <v>48.449999999999996</v>
      </c>
      <c r="AM215" s="21" t="e">
        <f>MODE(AM51:AM80)</f>
        <v>#N/A</v>
      </c>
      <c r="AN215" s="17"/>
      <c r="AO215" s="29"/>
      <c r="AP215" s="21" t="e">
        <f>MODE(AP51:AP80)</f>
        <v>#N/A</v>
      </c>
    </row>
    <row r="216" spans="1:42" ht="12.75">
      <c r="A216" s="7" t="s">
        <v>46</v>
      </c>
      <c r="B216" s="17">
        <f aca="true" t="shared" si="248" ref="B216:M216">STDEVP(B51:B80)</f>
        <v>4.677202392693974</v>
      </c>
      <c r="C216" s="17">
        <f t="shared" si="248"/>
        <v>3.752926265669964</v>
      </c>
      <c r="D216" s="17">
        <f t="shared" si="248"/>
        <v>4.753292426191415</v>
      </c>
      <c r="E216" s="17">
        <f t="shared" si="248"/>
        <v>3.339753816609175</v>
      </c>
      <c r="F216" s="17">
        <f t="shared" si="248"/>
        <v>3.1845181041337405</v>
      </c>
      <c r="G216" s="17">
        <f t="shared" si="248"/>
        <v>2.54287676111569</v>
      </c>
      <c r="H216" s="17">
        <f t="shared" si="248"/>
        <v>2.0663144861214997</v>
      </c>
      <c r="I216" s="17">
        <f t="shared" si="248"/>
        <v>2.472400992287996</v>
      </c>
      <c r="J216" s="17">
        <f t="shared" si="248"/>
        <v>1.9962631757027087</v>
      </c>
      <c r="K216" s="17">
        <f t="shared" si="248"/>
        <v>3.356658391250971</v>
      </c>
      <c r="L216" s="17">
        <f t="shared" si="248"/>
        <v>3.593228198833093</v>
      </c>
      <c r="M216" s="17">
        <f t="shared" si="248"/>
        <v>4.14152548384449</v>
      </c>
      <c r="N216" s="17"/>
      <c r="O216" s="17">
        <f>STDEVP(O51:O80)</f>
        <v>1.1608375874001442</v>
      </c>
      <c r="P216" s="17"/>
      <c r="Q216" s="17"/>
      <c r="R216" s="17"/>
      <c r="T216" s="17"/>
      <c r="U216" s="17">
        <f aca="true" t="shared" si="249" ref="U216:AI216">STDEVP(U51:U80)</f>
        <v>2.0987559513220866</v>
      </c>
      <c r="V216" s="17">
        <f t="shared" si="249"/>
        <v>0.6016721144721039</v>
      </c>
      <c r="W216" s="17">
        <f t="shared" si="249"/>
        <v>1.5949828746323171</v>
      </c>
      <c r="X216" s="17">
        <f t="shared" si="249"/>
        <v>0.5262633711388922</v>
      </c>
      <c r="Y216" s="17">
        <f t="shared" si="249"/>
        <v>1.9781834789885417</v>
      </c>
      <c r="Z216" s="17">
        <f t="shared" si="249"/>
        <v>0.605148487032748</v>
      </c>
      <c r="AA216" s="17">
        <f t="shared" si="249"/>
        <v>2.8007584951488136</v>
      </c>
      <c r="AB216" s="17">
        <f t="shared" si="249"/>
        <v>1.1119751307282117</v>
      </c>
      <c r="AC216" s="17">
        <f t="shared" si="249"/>
        <v>0.4023855906717425</v>
      </c>
      <c r="AD216" s="17">
        <f t="shared" si="249"/>
        <v>1.4197595866732577</v>
      </c>
      <c r="AE216" s="17">
        <f t="shared" si="249"/>
        <v>0.44424508028567383</v>
      </c>
      <c r="AF216" s="17">
        <f t="shared" si="249"/>
        <v>1.7789891706066685</v>
      </c>
      <c r="AG216" s="17">
        <f t="shared" si="249"/>
        <v>0.5735140111519977</v>
      </c>
      <c r="AH216" s="17">
        <f t="shared" si="249"/>
        <v>1.1114209290280084</v>
      </c>
      <c r="AI216" s="17">
        <f t="shared" si="249"/>
        <v>0.38538429193356494</v>
      </c>
      <c r="AJ216" s="17"/>
      <c r="AK216" s="17">
        <f>STDEVP(AK51:AK80)</f>
        <v>1.5551154139218364</v>
      </c>
      <c r="AL216" s="17">
        <f>STDEVP(AL51:AL80)</f>
        <v>1.327173851497521</v>
      </c>
      <c r="AM216" s="17">
        <f>STDEVP(AM51:AM80)</f>
        <v>1.066125586144568</v>
      </c>
      <c r="AN216" s="29"/>
      <c r="AO216" s="29"/>
      <c r="AP216" s="17">
        <f>STDEVP(AP51:AP80)</f>
        <v>1.4047390030417273</v>
      </c>
    </row>
    <row r="217" spans="1:42" ht="12.75">
      <c r="A217" s="7" t="s">
        <v>54</v>
      </c>
      <c r="B217" s="7">
        <f aca="true" t="shared" si="250" ref="B217:M217">SKEW(B51:B80)</f>
        <v>-0.013323006565663379</v>
      </c>
      <c r="C217" s="7">
        <f t="shared" si="250"/>
        <v>1.0024084773539943</v>
      </c>
      <c r="D217" s="7">
        <f t="shared" si="250"/>
        <v>0.779199717514756</v>
      </c>
      <c r="E217" s="7">
        <f t="shared" si="250"/>
        <v>-0.16342975154637493</v>
      </c>
      <c r="F217" s="7">
        <f t="shared" si="250"/>
        <v>0.08498926028014253</v>
      </c>
      <c r="G217" s="7">
        <f t="shared" si="250"/>
        <v>-0.8112560420968837</v>
      </c>
      <c r="H217" s="7">
        <f t="shared" si="250"/>
        <v>0.37364969572746237</v>
      </c>
      <c r="I217" s="7">
        <f t="shared" si="250"/>
        <v>0.46222674375771844</v>
      </c>
      <c r="J217" s="7">
        <f t="shared" si="250"/>
        <v>-0.022660489286643812</v>
      </c>
      <c r="K217" s="7">
        <f t="shared" si="250"/>
        <v>0.6807614017983076</v>
      </c>
      <c r="L217" s="7">
        <f t="shared" si="250"/>
        <v>-0.797679634812131</v>
      </c>
      <c r="M217" s="7">
        <f t="shared" si="250"/>
        <v>0.05400136175214438</v>
      </c>
      <c r="N217" s="17"/>
      <c r="O217" s="7">
        <f>SKEW(O51:O80)</f>
        <v>-0.3483503800900427</v>
      </c>
      <c r="P217" s="17"/>
      <c r="Q217" s="17"/>
      <c r="R217" s="17"/>
      <c r="T217" s="17"/>
      <c r="U217" s="7">
        <f aca="true" t="shared" si="251" ref="U217:AI217">SKEW(U51:U80)</f>
        <v>-0.2033651788963498</v>
      </c>
      <c r="V217" s="7">
        <f t="shared" si="251"/>
        <v>-0.39412233959775655</v>
      </c>
      <c r="W217" s="7">
        <f t="shared" si="251"/>
        <v>-0.10950608857431329</v>
      </c>
      <c r="X217" s="7">
        <f t="shared" si="251"/>
        <v>0.42828858470560843</v>
      </c>
      <c r="Y217" s="7">
        <f t="shared" si="251"/>
        <v>0.08271493754753581</v>
      </c>
      <c r="Z217" s="7">
        <f t="shared" si="251"/>
        <v>0.48619279997684123</v>
      </c>
      <c r="AA217" s="7">
        <f t="shared" si="251"/>
        <v>0.08976119659362514</v>
      </c>
      <c r="AB217" s="7">
        <f t="shared" si="251"/>
        <v>0.1943693700763298</v>
      </c>
      <c r="AC217" s="7">
        <f t="shared" si="251"/>
        <v>0.18680171363761028</v>
      </c>
      <c r="AD217" s="7">
        <f t="shared" si="251"/>
        <v>0.3374453702761278</v>
      </c>
      <c r="AE217" s="7">
        <f t="shared" si="251"/>
        <v>0.0782423589202552</v>
      </c>
      <c r="AF217" s="7">
        <f t="shared" si="251"/>
        <v>0.3020283798835744</v>
      </c>
      <c r="AG217" s="7">
        <f t="shared" si="251"/>
        <v>0.10771565590270453</v>
      </c>
      <c r="AH217" s="7">
        <f t="shared" si="251"/>
        <v>-0.007705416364877242</v>
      </c>
      <c r="AI217" s="7">
        <f t="shared" si="251"/>
        <v>0.3587862951266303</v>
      </c>
      <c r="AJ217" s="17"/>
      <c r="AK217" s="7">
        <f>SKEW(AK51:AK80)</f>
        <v>0.23396903756265308</v>
      </c>
      <c r="AL217" s="7">
        <f>SKEW(AL51:AL80)</f>
        <v>-0.41804285553345033</v>
      </c>
      <c r="AM217" s="7">
        <f>SKEW(AM51:AM80)</f>
        <v>0.5966474687812622</v>
      </c>
      <c r="AN217" s="29"/>
      <c r="AO217" s="29"/>
      <c r="AP217" s="7">
        <f>SKEW(AP51:AP80)</f>
        <v>-0.24435273383904463</v>
      </c>
    </row>
    <row r="218" spans="1:42" ht="12.75">
      <c r="A218" s="24" t="s">
        <v>28</v>
      </c>
      <c r="B218" s="29">
        <f aca="true" t="shared" si="252" ref="B218:M218">MAX(B51:B80)</f>
        <v>23.3</v>
      </c>
      <c r="C218" s="29">
        <f t="shared" si="252"/>
        <v>27.7</v>
      </c>
      <c r="D218" s="29">
        <f t="shared" si="252"/>
        <v>38.7</v>
      </c>
      <c r="E218" s="29">
        <f t="shared" si="252"/>
        <v>49.4</v>
      </c>
      <c r="F218" s="29">
        <f t="shared" si="252"/>
        <v>59.4</v>
      </c>
      <c r="G218" s="29">
        <f t="shared" si="252"/>
        <v>68</v>
      </c>
      <c r="H218" s="29">
        <f t="shared" si="252"/>
        <v>73.8</v>
      </c>
      <c r="I218" s="29">
        <f t="shared" si="252"/>
        <v>73.4</v>
      </c>
      <c r="J218" s="29">
        <f t="shared" si="252"/>
        <v>62.2</v>
      </c>
      <c r="K218" s="29">
        <f t="shared" si="252"/>
        <v>56.2</v>
      </c>
      <c r="L218" s="29">
        <f t="shared" si="252"/>
        <v>37</v>
      </c>
      <c r="M218" s="29">
        <f t="shared" si="252"/>
        <v>26.5</v>
      </c>
      <c r="N218" s="17"/>
      <c r="O218" s="29">
        <f>MAX(O51:O80)</f>
        <v>44.625</v>
      </c>
      <c r="P218" s="17"/>
      <c r="Q218" s="29">
        <f>MAX(Q51:Q80)</f>
        <v>73.8</v>
      </c>
      <c r="R218" s="29">
        <f>MAX(R51:R80)</f>
        <v>17.4</v>
      </c>
      <c r="S218" s="34">
        <f>MAX(S51:S80)</f>
        <v>12</v>
      </c>
      <c r="T218" s="29"/>
      <c r="U218" s="29">
        <f aca="true" t="shared" si="253" ref="U218:AI218">MAX(U51:U80)</f>
        <v>45.699999999999996</v>
      </c>
      <c r="V218" s="29">
        <f t="shared" si="253"/>
        <v>42.62</v>
      </c>
      <c r="W218" s="29">
        <f t="shared" si="253"/>
        <v>69.46666666666667</v>
      </c>
      <c r="X218" s="29">
        <f t="shared" si="253"/>
        <v>67.38666666666666</v>
      </c>
      <c r="Y218" s="29">
        <f t="shared" si="253"/>
        <v>50.6</v>
      </c>
      <c r="Z218" s="29">
        <f t="shared" si="253"/>
        <v>47.093333333333334</v>
      </c>
      <c r="AA218" s="29">
        <f t="shared" si="253"/>
        <v>21.033333333333335</v>
      </c>
      <c r="AB218" s="29">
        <f t="shared" si="253"/>
        <v>17.766666666666666</v>
      </c>
      <c r="AC218" s="29">
        <f t="shared" si="253"/>
        <v>43.06833333333333</v>
      </c>
      <c r="AD218" s="29">
        <f t="shared" si="253"/>
        <v>62.45000000000001</v>
      </c>
      <c r="AE218" s="29">
        <f t="shared" si="253"/>
        <v>59.79</v>
      </c>
      <c r="AF218" s="29">
        <f t="shared" si="253"/>
        <v>29.366666666666664</v>
      </c>
      <c r="AG218" s="29">
        <f t="shared" si="253"/>
        <v>26.59666666666667</v>
      </c>
      <c r="AH218" s="29">
        <f t="shared" si="253"/>
        <v>44.18333333333333</v>
      </c>
      <c r="AI218" s="29">
        <f t="shared" si="253"/>
        <v>42.903333333333336</v>
      </c>
      <c r="AJ218" s="29"/>
      <c r="AK218" s="29">
        <f>MAX(AK51:AK80)</f>
        <v>39.11666666666667</v>
      </c>
      <c r="AL218" s="29">
        <f>MAX(AL51:AL80)</f>
        <v>51.04999999999999</v>
      </c>
      <c r="AM218" s="29">
        <f>MAX(AM51:AM80)</f>
        <v>44.78333333333333</v>
      </c>
      <c r="AN218" s="29"/>
      <c r="AO218" s="7"/>
      <c r="AP218" s="29">
        <f>MAX(AP51:AP80)</f>
        <v>66.85</v>
      </c>
    </row>
    <row r="219" spans="1:42" ht="12.75">
      <c r="A219" s="24" t="s">
        <v>29</v>
      </c>
      <c r="B219" s="29">
        <f aca="true" t="shared" si="254" ref="B219:M219">MIN(B51:B80)</f>
        <v>3.1</v>
      </c>
      <c r="C219" s="29">
        <f t="shared" si="254"/>
        <v>9.8</v>
      </c>
      <c r="D219" s="29">
        <f t="shared" si="254"/>
        <v>18.5</v>
      </c>
      <c r="E219" s="29">
        <f t="shared" si="254"/>
        <v>34.7</v>
      </c>
      <c r="F219" s="29">
        <f t="shared" si="254"/>
        <v>49.1</v>
      </c>
      <c r="G219" s="29">
        <f t="shared" si="254"/>
        <v>57.4</v>
      </c>
      <c r="H219" s="29">
        <f t="shared" si="254"/>
        <v>65.3</v>
      </c>
      <c r="I219" s="29">
        <f t="shared" si="254"/>
        <v>61.9</v>
      </c>
      <c r="J219" s="29">
        <f t="shared" si="254"/>
        <v>54.1</v>
      </c>
      <c r="K219" s="29">
        <f t="shared" si="254"/>
        <v>41</v>
      </c>
      <c r="L219" s="29">
        <f t="shared" si="254"/>
        <v>23</v>
      </c>
      <c r="M219" s="29">
        <f t="shared" si="254"/>
        <v>10.3</v>
      </c>
      <c r="N219" s="17"/>
      <c r="O219" s="29">
        <f>MIN(O51:O80)</f>
        <v>39.475</v>
      </c>
      <c r="P219" s="17"/>
      <c r="Q219" s="29">
        <f>MIN(Q51:Q80)</f>
        <v>65.4</v>
      </c>
      <c r="R219" s="29">
        <f>MIN(R51:R80)</f>
        <v>3.1</v>
      </c>
      <c r="S219" s="34">
        <f>MIN(S51:S80)</f>
        <v>12</v>
      </c>
      <c r="T219" s="29"/>
      <c r="U219" s="29">
        <f aca="true" t="shared" si="255" ref="U219:AI219">MIN(U51:U80)</f>
        <v>36.666666666666664</v>
      </c>
      <c r="V219" s="29">
        <f t="shared" si="255"/>
        <v>39.88666666666667</v>
      </c>
      <c r="W219" s="29">
        <f t="shared" si="255"/>
        <v>63.63333333333333</v>
      </c>
      <c r="X219" s="29">
        <f t="shared" si="255"/>
        <v>65.32</v>
      </c>
      <c r="Y219" s="29">
        <f t="shared" si="255"/>
        <v>41.4</v>
      </c>
      <c r="Z219" s="29">
        <f t="shared" si="255"/>
        <v>44.766666666666666</v>
      </c>
      <c r="AA219" s="29">
        <f t="shared" si="255"/>
        <v>10.133333333333335</v>
      </c>
      <c r="AB219" s="29">
        <f t="shared" si="255"/>
        <v>13.646666666666667</v>
      </c>
      <c r="AC219" s="29">
        <f t="shared" si="255"/>
        <v>41.59166666666667</v>
      </c>
      <c r="AD219" s="29">
        <f t="shared" si="255"/>
        <v>56</v>
      </c>
      <c r="AE219" s="29">
        <f t="shared" si="255"/>
        <v>58.04666666666667</v>
      </c>
      <c r="AF219" s="29">
        <f t="shared" si="255"/>
        <v>22.916666666666668</v>
      </c>
      <c r="AG219" s="29">
        <f t="shared" si="255"/>
        <v>24.69</v>
      </c>
      <c r="AH219" s="29">
        <f t="shared" si="255"/>
        <v>40.1</v>
      </c>
      <c r="AI219" s="29">
        <f t="shared" si="255"/>
        <v>41.67</v>
      </c>
      <c r="AJ219" s="29"/>
      <c r="AK219" s="29">
        <f>MIN(AK51:AK80)</f>
        <v>33.400000000000006</v>
      </c>
      <c r="AL219" s="29">
        <f>MIN(AL51:AL80)</f>
        <v>45.06666666666666</v>
      </c>
      <c r="AM219" s="29">
        <f>MIN(AM51:AM80)</f>
        <v>40.083333333333336</v>
      </c>
      <c r="AN219" s="7"/>
      <c r="AP219" s="29">
        <f>MIN(AP51:AP80)</f>
        <v>61.35</v>
      </c>
    </row>
    <row r="220" spans="1:42" ht="12.75">
      <c r="A220" s="24" t="s">
        <v>47</v>
      </c>
      <c r="B220" s="30">
        <f aca="true" t="shared" si="256" ref="B220:M220">COUNT(B51:B80)</f>
        <v>30</v>
      </c>
      <c r="C220" s="30">
        <f t="shared" si="256"/>
        <v>30</v>
      </c>
      <c r="D220" s="30">
        <f t="shared" si="256"/>
        <v>30</v>
      </c>
      <c r="E220" s="30">
        <f t="shared" si="256"/>
        <v>30</v>
      </c>
      <c r="F220" s="30">
        <f t="shared" si="256"/>
        <v>30</v>
      </c>
      <c r="G220" s="30">
        <f t="shared" si="256"/>
        <v>30</v>
      </c>
      <c r="H220" s="30">
        <f t="shared" si="256"/>
        <v>30</v>
      </c>
      <c r="I220" s="30">
        <f t="shared" si="256"/>
        <v>30</v>
      </c>
      <c r="J220" s="30">
        <f t="shared" si="256"/>
        <v>30</v>
      </c>
      <c r="K220" s="30">
        <f t="shared" si="256"/>
        <v>30</v>
      </c>
      <c r="L220" s="30">
        <f t="shared" si="256"/>
        <v>30</v>
      </c>
      <c r="M220" s="30">
        <f t="shared" si="256"/>
        <v>30</v>
      </c>
      <c r="N220" s="17"/>
      <c r="O220" s="30">
        <f>COUNT(O51:O80)</f>
        <v>30</v>
      </c>
      <c r="P220" s="17"/>
      <c r="Q220" s="30">
        <f>COUNT(Q51:Q80)</f>
        <v>30</v>
      </c>
      <c r="R220" s="30">
        <f>COUNT(R51:R80)</f>
        <v>30</v>
      </c>
      <c r="S220" s="30">
        <f>COUNT(S51:S80)</f>
        <v>30</v>
      </c>
      <c r="T220" s="29"/>
      <c r="U220" s="30">
        <f aca="true" t="shared" si="257" ref="U220:AI220">COUNT(U51:U80)</f>
        <v>30</v>
      </c>
      <c r="V220" s="30">
        <f t="shared" si="257"/>
        <v>30</v>
      </c>
      <c r="W220" s="30">
        <f t="shared" si="257"/>
        <v>30</v>
      </c>
      <c r="X220" s="30">
        <f t="shared" si="257"/>
        <v>30</v>
      </c>
      <c r="Y220" s="30">
        <f t="shared" si="257"/>
        <v>30</v>
      </c>
      <c r="Z220" s="30">
        <f t="shared" si="257"/>
        <v>30</v>
      </c>
      <c r="AA220" s="30">
        <f t="shared" si="257"/>
        <v>30</v>
      </c>
      <c r="AB220" s="30">
        <f t="shared" si="257"/>
        <v>30</v>
      </c>
      <c r="AC220" s="30">
        <f t="shared" si="257"/>
        <v>30</v>
      </c>
      <c r="AD220" s="30">
        <f t="shared" si="257"/>
        <v>30</v>
      </c>
      <c r="AE220" s="30">
        <f t="shared" si="257"/>
        <v>30</v>
      </c>
      <c r="AF220" s="30">
        <f t="shared" si="257"/>
        <v>30</v>
      </c>
      <c r="AG220" s="30">
        <f t="shared" si="257"/>
        <v>30</v>
      </c>
      <c r="AH220" s="30">
        <f t="shared" si="257"/>
        <v>30</v>
      </c>
      <c r="AI220" s="30">
        <f t="shared" si="257"/>
        <v>30</v>
      </c>
      <c r="AJ220" s="29"/>
      <c r="AK220" s="30">
        <f>COUNT(AK51:AK80)</f>
        <v>30</v>
      </c>
      <c r="AL220" s="30">
        <f>COUNT(AL51:AL80)</f>
        <v>30</v>
      </c>
      <c r="AM220" s="30">
        <f>COUNT(AM51:AM80)</f>
        <v>30</v>
      </c>
      <c r="AN220" s="7"/>
      <c r="AP220" s="30">
        <f>COUNT(AP51:AP80)</f>
        <v>30</v>
      </c>
    </row>
    <row r="221" spans="1:42" ht="12.75">
      <c r="A221" s="24" t="s">
        <v>48</v>
      </c>
      <c r="B221" s="17">
        <v>12.7</v>
      </c>
      <c r="C221" s="17">
        <v>16.3</v>
      </c>
      <c r="D221" s="17">
        <v>27.2</v>
      </c>
      <c r="E221" s="17">
        <v>43</v>
      </c>
      <c r="F221" s="17">
        <v>54.3</v>
      </c>
      <c r="G221" s="17">
        <v>64</v>
      </c>
      <c r="H221" s="17">
        <v>68.5</v>
      </c>
      <c r="I221" s="17">
        <v>66.7</v>
      </c>
      <c r="J221" s="17">
        <v>57.6</v>
      </c>
      <c r="K221" s="17">
        <v>47.8</v>
      </c>
      <c r="L221" s="17">
        <v>31.5</v>
      </c>
      <c r="M221" s="17">
        <v>18.2</v>
      </c>
      <c r="N221" s="17">
        <f>AVERAGE(B221:M221)</f>
        <v>42.31666666666667</v>
      </c>
      <c r="O221" s="29"/>
      <c r="P221" s="17"/>
      <c r="Q221" s="29"/>
      <c r="R221" s="29"/>
      <c r="S221" s="34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7"/>
      <c r="AP221" s="29"/>
    </row>
    <row r="222" spans="1:42" ht="12.75">
      <c r="A222" s="24" t="s">
        <v>49</v>
      </c>
      <c r="B222" s="17">
        <f aca="true" t="shared" si="258" ref="B222:N222">B213-B221</f>
        <v>-0.03333333333333499</v>
      </c>
      <c r="C222" s="17">
        <f t="shared" si="258"/>
        <v>-0.023333333333333428</v>
      </c>
      <c r="D222" s="17">
        <f t="shared" si="258"/>
        <v>0.02333333333333698</v>
      </c>
      <c r="E222" s="17">
        <f t="shared" si="258"/>
        <v>0.02666666666666373</v>
      </c>
      <c r="F222" s="17">
        <f t="shared" si="258"/>
        <v>-0.013333333333328312</v>
      </c>
      <c r="G222" s="17">
        <f t="shared" si="258"/>
        <v>-0.03333333333333144</v>
      </c>
      <c r="H222" s="17">
        <f t="shared" si="258"/>
        <v>0.003333333333316091</v>
      </c>
      <c r="I222" s="17">
        <f t="shared" si="258"/>
        <v>-0.030000000000001137</v>
      </c>
      <c r="J222" s="17">
        <f t="shared" si="258"/>
        <v>-0.03999999999999204</v>
      </c>
      <c r="K222" s="17">
        <f t="shared" si="258"/>
        <v>0.04666666666667396</v>
      </c>
      <c r="L222" s="17">
        <f t="shared" si="258"/>
        <v>0.026666666666656624</v>
      </c>
      <c r="M222" s="17">
        <f t="shared" si="258"/>
        <v>0.010000000000001563</v>
      </c>
      <c r="N222" s="17">
        <f t="shared" si="258"/>
        <v>-0.0030555555555622504</v>
      </c>
      <c r="O222" s="29"/>
      <c r="P222" s="17"/>
      <c r="Q222" s="29"/>
      <c r="R222" s="29"/>
      <c r="S222" s="34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7"/>
      <c r="AP222" s="29"/>
    </row>
    <row r="223" spans="2:42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O223" s="7"/>
      <c r="Q223" s="7"/>
      <c r="R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K223" s="7"/>
      <c r="AL223" s="7"/>
      <c r="AM223" s="7"/>
      <c r="AP223" s="7"/>
    </row>
    <row r="224" spans="1:42" ht="12.75">
      <c r="A224" t="s">
        <v>42</v>
      </c>
      <c r="B224" s="20">
        <f>+A41</f>
        <v>1931</v>
      </c>
      <c r="C224" s="20">
        <f>A70</f>
        <v>1960</v>
      </c>
      <c r="D224" s="7"/>
      <c r="E224" s="20">
        <f>+C224-B224+1</f>
        <v>30</v>
      </c>
      <c r="F224" s="7"/>
      <c r="G224" s="7"/>
      <c r="H224" s="7"/>
      <c r="I224" s="7"/>
      <c r="J224" s="7"/>
      <c r="K224" s="7"/>
      <c r="L224" s="7"/>
      <c r="M224" s="7"/>
      <c r="O224" s="7"/>
      <c r="P224" s="7"/>
      <c r="Q224" s="7"/>
      <c r="R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K224" s="7"/>
      <c r="AL224" s="7"/>
      <c r="AM224" s="7"/>
      <c r="AO224" s="31"/>
      <c r="AP224" s="7"/>
    </row>
    <row r="225" spans="1:42" ht="12.75">
      <c r="A225" s="7" t="s">
        <v>43</v>
      </c>
      <c r="B225" s="32">
        <f aca="true" t="shared" si="259" ref="B225:M225">AVERAGE(B41:B70)</f>
        <v>14.033333333333331</v>
      </c>
      <c r="C225" s="32">
        <f t="shared" si="259"/>
        <v>16.36</v>
      </c>
      <c r="D225" s="32">
        <f t="shared" si="259"/>
        <v>26.78333333333334</v>
      </c>
      <c r="E225" s="32">
        <f t="shared" si="259"/>
        <v>42.47000000000001</v>
      </c>
      <c r="F225" s="32">
        <f t="shared" si="259"/>
        <v>54.72999999999999</v>
      </c>
      <c r="G225" s="32">
        <f t="shared" si="259"/>
        <v>64.53333333333335</v>
      </c>
      <c r="H225" s="32">
        <f t="shared" si="259"/>
        <v>69.47999999999999</v>
      </c>
      <c r="I225" s="32">
        <f t="shared" si="259"/>
        <v>67.26</v>
      </c>
      <c r="J225" s="32">
        <f t="shared" si="259"/>
        <v>58.403333333333336</v>
      </c>
      <c r="K225" s="32">
        <f t="shared" si="259"/>
        <v>47.43333333333332</v>
      </c>
      <c r="L225" s="32">
        <f t="shared" si="259"/>
        <v>31.06666666666666</v>
      </c>
      <c r="M225" s="32">
        <f t="shared" si="259"/>
        <v>18.720000000000002</v>
      </c>
      <c r="N225" s="17">
        <f>AVERAGE(B225:M225)</f>
        <v>42.60611111111111</v>
      </c>
      <c r="O225" s="32">
        <f>AVERAGE(O41:O70)</f>
        <v>42.60611111111112</v>
      </c>
      <c r="P225" s="17"/>
      <c r="Q225" s="32"/>
      <c r="R225" s="32"/>
      <c r="S225" s="33"/>
      <c r="T225" s="32"/>
      <c r="U225" s="32">
        <f aca="true" t="shared" si="260" ref="U225:AI225">AVERAGE(U41:U70)</f>
        <v>41.32777777777778</v>
      </c>
      <c r="V225" s="32">
        <f t="shared" si="260"/>
        <v>41.38311111111111</v>
      </c>
      <c r="W225" s="32">
        <f t="shared" si="260"/>
        <v>67.09111111111112</v>
      </c>
      <c r="X225" s="32">
        <f t="shared" si="260"/>
        <v>67.05355555555558</v>
      </c>
      <c r="Y225" s="32">
        <f t="shared" si="260"/>
        <v>45.63444444444443</v>
      </c>
      <c r="Z225" s="32">
        <f t="shared" si="260"/>
        <v>45.58866666666666</v>
      </c>
      <c r="AA225" s="32">
        <f t="shared" si="260"/>
        <v>16.24222222222222</v>
      </c>
      <c r="AB225" s="32">
        <f t="shared" si="260"/>
        <v>16.10377777777778</v>
      </c>
      <c r="AC225" s="32">
        <f t="shared" si="260"/>
        <v>42.55155555555556</v>
      </c>
      <c r="AD225" s="32">
        <f t="shared" si="260"/>
        <v>59.47944444444444</v>
      </c>
      <c r="AE225" s="32">
        <f t="shared" si="260"/>
        <v>59.42888888888888</v>
      </c>
      <c r="AF225" s="32">
        <f t="shared" si="260"/>
        <v>25.683333333333334</v>
      </c>
      <c r="AG225" s="32">
        <f t="shared" si="260"/>
        <v>25.633666666666667</v>
      </c>
      <c r="AH225" s="32">
        <f t="shared" si="260"/>
        <v>42.52805555555555</v>
      </c>
      <c r="AI225" s="32">
        <f t="shared" si="260"/>
        <v>42.514055555555544</v>
      </c>
      <c r="AJ225" s="32"/>
      <c r="AK225" s="32">
        <f>AVERAGE(AK41:AK70)</f>
        <v>36.48499999999999</v>
      </c>
      <c r="AL225" s="32">
        <f>AVERAGE(AL41:AL70)</f>
        <v>48.72722222222222</v>
      </c>
      <c r="AM225" s="32">
        <f>AVERAGE(AM41:AM70)</f>
        <v>42.55138888888889</v>
      </c>
      <c r="AN225" s="31"/>
      <c r="AO225" s="23"/>
      <c r="AP225" s="32">
        <f>AVERAGE(AP41:AP70)</f>
        <v>64.91916666666665</v>
      </c>
    </row>
    <row r="226" spans="1:42" ht="12.75">
      <c r="A226" t="s">
        <v>44</v>
      </c>
      <c r="B226" s="21">
        <f aca="true" t="shared" si="261" ref="B226:M226">MEDIAN(B41:B70)</f>
        <v>14.4</v>
      </c>
      <c r="C226" s="21">
        <f t="shared" si="261"/>
        <v>16</v>
      </c>
      <c r="D226" s="21">
        <f t="shared" si="261"/>
        <v>26.05</v>
      </c>
      <c r="E226" s="21">
        <f t="shared" si="261"/>
        <v>42</v>
      </c>
      <c r="F226" s="21">
        <f t="shared" si="261"/>
        <v>54</v>
      </c>
      <c r="G226" s="21">
        <f t="shared" si="261"/>
        <v>63.9</v>
      </c>
      <c r="H226" s="21">
        <f t="shared" si="261"/>
        <v>69.9</v>
      </c>
      <c r="I226" s="21">
        <f t="shared" si="261"/>
        <v>67.19999999999999</v>
      </c>
      <c r="J226" s="21">
        <f t="shared" si="261"/>
        <v>58.45</v>
      </c>
      <c r="K226" s="21">
        <f t="shared" si="261"/>
        <v>46.95</v>
      </c>
      <c r="L226" s="21">
        <f t="shared" si="261"/>
        <v>31.4</v>
      </c>
      <c r="M226" s="21">
        <f t="shared" si="261"/>
        <v>18.65</v>
      </c>
      <c r="N226" s="17"/>
      <c r="O226" s="21">
        <f>MEDIAN(O41:O70)</f>
        <v>42.5</v>
      </c>
      <c r="P226" s="17"/>
      <c r="Q226" s="21"/>
      <c r="R226" s="21"/>
      <c r="S226" s="22"/>
      <c r="T226" s="21"/>
      <c r="U226" s="21">
        <f aca="true" t="shared" si="262" ref="U226:AI226">MEDIAN(U41:U70)</f>
        <v>41.61666666666667</v>
      </c>
      <c r="V226" s="21">
        <f t="shared" si="262"/>
        <v>41.34</v>
      </c>
      <c r="W226" s="21">
        <f t="shared" si="262"/>
        <v>67.33333333333333</v>
      </c>
      <c r="X226" s="21">
        <f t="shared" si="262"/>
        <v>66.90666666666667</v>
      </c>
      <c r="Y226" s="21">
        <f t="shared" si="262"/>
        <v>45.81666666666667</v>
      </c>
      <c r="Z226" s="21">
        <f t="shared" si="262"/>
        <v>45.57666666666667</v>
      </c>
      <c r="AA226" s="21">
        <f t="shared" si="262"/>
        <v>16.5</v>
      </c>
      <c r="AB226" s="21">
        <f t="shared" si="262"/>
        <v>16.12</v>
      </c>
      <c r="AC226" s="21">
        <f t="shared" si="262"/>
        <v>42.48083333333334</v>
      </c>
      <c r="AD226" s="21">
        <f t="shared" si="262"/>
        <v>59.43333333333334</v>
      </c>
      <c r="AE226" s="21">
        <f t="shared" si="262"/>
        <v>59.413333333333334</v>
      </c>
      <c r="AF226" s="21">
        <f t="shared" si="262"/>
        <v>25.8</v>
      </c>
      <c r="AG226" s="21">
        <f t="shared" si="262"/>
        <v>25.78333333333333</v>
      </c>
      <c r="AH226" s="21">
        <f t="shared" si="262"/>
        <v>42.574999999999996</v>
      </c>
      <c r="AI226" s="21">
        <f t="shared" si="262"/>
        <v>42.50416666666666</v>
      </c>
      <c r="AJ226" s="21"/>
      <c r="AK226" s="21">
        <f>MEDIAN(AK41:AK70)</f>
        <v>36.641666666666666</v>
      </c>
      <c r="AL226" s="21">
        <f>MEDIAN(AL41:AL70)</f>
        <v>48.575</v>
      </c>
      <c r="AM226" s="21">
        <f>MEDIAN(AM41:AM70)</f>
        <v>42.52916666666667</v>
      </c>
      <c r="AN226" s="23"/>
      <c r="AO226" s="7"/>
      <c r="AP226" s="21">
        <f>MEDIAN(AP41:AP70)</f>
        <v>65.025</v>
      </c>
    </row>
    <row r="227" spans="1:42" ht="12.75">
      <c r="A227" t="s">
        <v>45</v>
      </c>
      <c r="B227" s="21">
        <f aca="true" t="shared" si="263" ref="B227:M227">MODE(B41:B70)</f>
        <v>12.2</v>
      </c>
      <c r="C227" s="21">
        <f t="shared" si="263"/>
        <v>16.5</v>
      </c>
      <c r="D227" s="21">
        <f t="shared" si="263"/>
        <v>27</v>
      </c>
      <c r="E227" s="21">
        <f t="shared" si="263"/>
        <v>41.3</v>
      </c>
      <c r="F227" s="21">
        <f t="shared" si="263"/>
        <v>53.3</v>
      </c>
      <c r="G227" s="21">
        <f t="shared" si="263"/>
        <v>63.5</v>
      </c>
      <c r="H227" s="21">
        <f t="shared" si="263"/>
        <v>68.8</v>
      </c>
      <c r="I227" s="21">
        <f t="shared" si="263"/>
        <v>66.2</v>
      </c>
      <c r="J227" s="21">
        <f t="shared" si="263"/>
        <v>59</v>
      </c>
      <c r="K227" s="21">
        <f t="shared" si="263"/>
        <v>46.3</v>
      </c>
      <c r="L227" s="21">
        <f t="shared" si="263"/>
        <v>28.2</v>
      </c>
      <c r="M227" s="21" t="e">
        <f t="shared" si="263"/>
        <v>#N/A</v>
      </c>
      <c r="N227" s="17"/>
      <c r="O227" s="21" t="e">
        <f>MODE(O41:O70)</f>
        <v>#N/A</v>
      </c>
      <c r="P227" s="17"/>
      <c r="Q227" s="21"/>
      <c r="R227" s="21"/>
      <c r="S227" s="22"/>
      <c r="T227" s="21"/>
      <c r="U227" s="21">
        <f aca="true" t="shared" si="264" ref="U227:AI227">MODE(U41:U70)</f>
        <v>42.63333333333333</v>
      </c>
      <c r="V227" s="21" t="e">
        <f t="shared" si="264"/>
        <v>#N/A</v>
      </c>
      <c r="W227" s="21">
        <f t="shared" si="264"/>
        <v>67.66666666666667</v>
      </c>
      <c r="X227" s="21" t="e">
        <f t="shared" si="264"/>
        <v>#N/A</v>
      </c>
      <c r="Y227" s="21">
        <f t="shared" si="264"/>
        <v>47.06666666666666</v>
      </c>
      <c r="Z227" s="21" t="e">
        <f t="shared" si="264"/>
        <v>#N/A</v>
      </c>
      <c r="AA227" s="21">
        <f t="shared" si="264"/>
        <v>16.5</v>
      </c>
      <c r="AB227" s="21">
        <f t="shared" si="264"/>
        <v>13.993333333333334</v>
      </c>
      <c r="AC227" s="21" t="e">
        <f t="shared" si="264"/>
        <v>#N/A</v>
      </c>
      <c r="AD227" s="21">
        <f t="shared" si="264"/>
        <v>58.916666666666664</v>
      </c>
      <c r="AE227" s="21" t="e">
        <f t="shared" si="264"/>
        <v>#N/A</v>
      </c>
      <c r="AF227" s="21">
        <f t="shared" si="264"/>
        <v>24.350000000000005</v>
      </c>
      <c r="AG227" s="21" t="e">
        <f t="shared" si="264"/>
        <v>#N/A</v>
      </c>
      <c r="AH227" s="21">
        <f t="shared" si="264"/>
        <v>42.1</v>
      </c>
      <c r="AI227" s="21">
        <f t="shared" si="264"/>
        <v>42.07333333333334</v>
      </c>
      <c r="AJ227" s="21"/>
      <c r="AK227" s="21">
        <f>MODE(AK41:AK70)</f>
        <v>34.61666666666667</v>
      </c>
      <c r="AL227" s="21" t="e">
        <f>MODE(AL41:AL70)</f>
        <v>#N/A</v>
      </c>
      <c r="AM227" s="21" t="e">
        <f>MODE(AM41:AM70)</f>
        <v>#N/A</v>
      </c>
      <c r="AN227" s="7"/>
      <c r="AO227" s="7"/>
      <c r="AP227" s="21">
        <f>MODE(AP41:AP70)</f>
        <v>65.975</v>
      </c>
    </row>
    <row r="228" spans="1:42" ht="12.75">
      <c r="A228" s="7" t="s">
        <v>46</v>
      </c>
      <c r="B228" s="17">
        <f aca="true" t="shared" si="265" ref="B228:M228">STDEVP(B41:B70)</f>
        <v>5.0165282372927615</v>
      </c>
      <c r="C228" s="17">
        <f t="shared" si="265"/>
        <v>4.836706868659021</v>
      </c>
      <c r="D228" s="17">
        <f t="shared" si="265"/>
        <v>4.624794289719483</v>
      </c>
      <c r="E228" s="17">
        <f t="shared" si="265"/>
        <v>3.46892394458762</v>
      </c>
      <c r="F228" s="17">
        <f t="shared" si="265"/>
        <v>3.2311143588551614</v>
      </c>
      <c r="G228" s="17">
        <f t="shared" si="265"/>
        <v>2.967415635794142</v>
      </c>
      <c r="H228" s="17">
        <f t="shared" si="265"/>
        <v>2.3327237298917343</v>
      </c>
      <c r="I228" s="17">
        <f t="shared" si="265"/>
        <v>2.4812093825390877</v>
      </c>
      <c r="J228" s="17">
        <f t="shared" si="265"/>
        <v>2.47998431894684</v>
      </c>
      <c r="K228" s="17">
        <f t="shared" si="265"/>
        <v>3.347370443928919</v>
      </c>
      <c r="L228" s="17">
        <f t="shared" si="265"/>
        <v>3.9274532319162216</v>
      </c>
      <c r="M228" s="17">
        <f t="shared" si="265"/>
        <v>4.369164679890183</v>
      </c>
      <c r="N228" s="17"/>
      <c r="O228" s="17">
        <f>STDEVP(O41:O70)</f>
        <v>1.4595248042842537</v>
      </c>
      <c r="P228" s="17"/>
      <c r="Q228" s="17"/>
      <c r="R228" s="17"/>
      <c r="T228" s="17"/>
      <c r="U228" s="17">
        <f aca="true" t="shared" si="266" ref="U228:AI228">STDEVP(U41:U70)</f>
        <v>2.1829657592763207</v>
      </c>
      <c r="V228" s="17">
        <f t="shared" si="266"/>
        <v>0.640526943564514</v>
      </c>
      <c r="W228" s="17">
        <f t="shared" si="266"/>
        <v>1.6821708490614429</v>
      </c>
      <c r="X228" s="17">
        <f t="shared" si="266"/>
        <v>0.8298192276738827</v>
      </c>
      <c r="Y228" s="17">
        <f t="shared" si="266"/>
        <v>2.158814546669904</v>
      </c>
      <c r="Z228" s="17">
        <f t="shared" si="266"/>
        <v>0.5647264824673982</v>
      </c>
      <c r="AA228" s="17">
        <f t="shared" si="266"/>
        <v>3.0539947528798033</v>
      </c>
      <c r="AB228" s="17">
        <f t="shared" si="266"/>
        <v>1.2986462276891872</v>
      </c>
      <c r="AC228" s="17">
        <f t="shared" si="266"/>
        <v>0.5052950977423667</v>
      </c>
      <c r="AD228" s="17">
        <f t="shared" si="266"/>
        <v>1.484167576475693</v>
      </c>
      <c r="AE228" s="17">
        <f t="shared" si="266"/>
        <v>0.6338006073494603</v>
      </c>
      <c r="AF228" s="17">
        <f t="shared" si="266"/>
        <v>1.9218577046797807</v>
      </c>
      <c r="AG228" s="17">
        <f t="shared" si="266"/>
        <v>0.7760118126248676</v>
      </c>
      <c r="AH228" s="17">
        <f t="shared" si="266"/>
        <v>1.1005101580742866</v>
      </c>
      <c r="AI228" s="17">
        <f t="shared" si="266"/>
        <v>0.4920634337557568</v>
      </c>
      <c r="AJ228" s="17"/>
      <c r="AK228" s="17">
        <f>STDEVP(AK41:AK70)</f>
        <v>1.868894256168802</v>
      </c>
      <c r="AL228" s="17">
        <f>STDEVP(AL41:AL70)</f>
        <v>1.6405875377851085</v>
      </c>
      <c r="AM228" s="17">
        <f>STDEVP(AM41:AM70)</f>
        <v>1.1732750998280606</v>
      </c>
      <c r="AN228" s="7"/>
      <c r="AO228" s="29"/>
      <c r="AP228" s="17">
        <f>STDEVP(AP41:AP70)</f>
        <v>1.585476838542761</v>
      </c>
    </row>
    <row r="229" spans="1:42" ht="12.75">
      <c r="A229" s="7" t="s">
        <v>54</v>
      </c>
      <c r="B229" s="7">
        <f aca="true" t="shared" si="267" ref="B229:M229">SKEW(B41:B70)</f>
        <v>0.0961563020558179</v>
      </c>
      <c r="C229" s="7">
        <f t="shared" si="267"/>
        <v>-0.41526469425837303</v>
      </c>
      <c r="D229" s="7">
        <f t="shared" si="267"/>
        <v>0.9259878306125396</v>
      </c>
      <c r="E229" s="7">
        <f t="shared" si="267"/>
        <v>0.1500303265334142</v>
      </c>
      <c r="F229" s="7">
        <f t="shared" si="267"/>
        <v>0.21257745382037768</v>
      </c>
      <c r="G229" s="7">
        <f t="shared" si="267"/>
        <v>0.1440107838818855</v>
      </c>
      <c r="H229" s="7">
        <f t="shared" si="267"/>
        <v>0.18082137577438812</v>
      </c>
      <c r="I229" s="7">
        <f t="shared" si="267"/>
        <v>0.3512820577091556</v>
      </c>
      <c r="J229" s="7">
        <f t="shared" si="267"/>
        <v>0.3308555023011035</v>
      </c>
      <c r="K229" s="7">
        <f t="shared" si="267"/>
        <v>0.3628941076964145</v>
      </c>
      <c r="L229" s="7">
        <f t="shared" si="267"/>
        <v>-0.19549148600660307</v>
      </c>
      <c r="M229" s="7">
        <f t="shared" si="267"/>
        <v>0.32233518607236405</v>
      </c>
      <c r="N229" s="17"/>
      <c r="O229" s="7">
        <f>SKEW(O41:O70)</f>
        <v>0.47466652669187115</v>
      </c>
      <c r="P229" s="17"/>
      <c r="Q229" s="17"/>
      <c r="R229" s="17"/>
      <c r="T229" s="17"/>
      <c r="U229" s="7">
        <f aca="true" t="shared" si="268" ref="U229:AI229">SKEW(U41:U70)</f>
        <v>-0.138644099077853</v>
      </c>
      <c r="V229" s="7">
        <f t="shared" si="268"/>
        <v>-0.16259907624636666</v>
      </c>
      <c r="W229" s="7">
        <f t="shared" si="268"/>
        <v>-0.6372754145688772</v>
      </c>
      <c r="X229" s="7">
        <f t="shared" si="268"/>
        <v>0.3675776424117254</v>
      </c>
      <c r="Y229" s="7">
        <f t="shared" si="268"/>
        <v>0.2665863637881357</v>
      </c>
      <c r="Z229" s="7">
        <f t="shared" si="268"/>
        <v>0.2844716294795995</v>
      </c>
      <c r="AA229" s="7">
        <f t="shared" si="268"/>
        <v>-0.4674693161871142</v>
      </c>
      <c r="AB229" s="7">
        <f t="shared" si="268"/>
        <v>0.14078405751387602</v>
      </c>
      <c r="AC229" s="7">
        <f t="shared" si="268"/>
        <v>0.48684400830240054</v>
      </c>
      <c r="AD229" s="7">
        <f t="shared" si="268"/>
        <v>-0.17180674487318848</v>
      </c>
      <c r="AE229" s="7">
        <f t="shared" si="268"/>
        <v>0.03872930962772678</v>
      </c>
      <c r="AF229" s="7">
        <f t="shared" si="268"/>
        <v>-0.024448301103643755</v>
      </c>
      <c r="AG229" s="7">
        <f t="shared" si="268"/>
        <v>-0.28092667967934976</v>
      </c>
      <c r="AH229" s="7">
        <f t="shared" si="268"/>
        <v>-0.2995826341868923</v>
      </c>
      <c r="AI229" s="7">
        <f t="shared" si="268"/>
        <v>0.586596103930852</v>
      </c>
      <c r="AJ229" s="17"/>
      <c r="AK229" s="7">
        <f>SKEW(AK41:AK70)</f>
        <v>-0.11444402814222934</v>
      </c>
      <c r="AL229" s="7">
        <f>SKEW(AL41:AL70)</f>
        <v>0.3053583332117029</v>
      </c>
      <c r="AM229" s="7">
        <f>SKEW(AM41:AM70)</f>
        <v>0.1589282387275162</v>
      </c>
      <c r="AN229" s="7"/>
      <c r="AO229" s="29"/>
      <c r="AP229" s="7">
        <f>SKEW(AP41:AP70)</f>
        <v>-0.2848417355374723</v>
      </c>
    </row>
    <row r="230" spans="1:42" ht="12.75">
      <c r="A230" s="24" t="s">
        <v>28</v>
      </c>
      <c r="B230" s="29">
        <f aca="true" t="shared" si="269" ref="B230:M230">MAX(B41:B70)</f>
        <v>23.3</v>
      </c>
      <c r="C230" s="29">
        <f t="shared" si="269"/>
        <v>27.7</v>
      </c>
      <c r="D230" s="29">
        <f t="shared" si="269"/>
        <v>38.7</v>
      </c>
      <c r="E230" s="29">
        <f t="shared" si="269"/>
        <v>49.4</v>
      </c>
      <c r="F230" s="29">
        <f t="shared" si="269"/>
        <v>61.8</v>
      </c>
      <c r="G230" s="29">
        <f t="shared" si="269"/>
        <v>72</v>
      </c>
      <c r="H230" s="29">
        <f t="shared" si="269"/>
        <v>74.4</v>
      </c>
      <c r="I230" s="29">
        <f t="shared" si="269"/>
        <v>73.4</v>
      </c>
      <c r="J230" s="29">
        <f t="shared" si="269"/>
        <v>64.4</v>
      </c>
      <c r="K230" s="29">
        <f t="shared" si="269"/>
        <v>55.9</v>
      </c>
      <c r="L230" s="29">
        <f t="shared" si="269"/>
        <v>38.8</v>
      </c>
      <c r="M230" s="29">
        <f t="shared" si="269"/>
        <v>27.8</v>
      </c>
      <c r="N230" s="17"/>
      <c r="O230" s="29">
        <f>MAX(O41:O70)</f>
        <v>47.025</v>
      </c>
      <c r="P230" s="17"/>
      <c r="Q230" s="29">
        <f>MAX(Q41:Q70)</f>
        <v>74.4</v>
      </c>
      <c r="R230" s="29">
        <f>MAX(R41:R70)</f>
        <v>21.4</v>
      </c>
      <c r="S230" s="34">
        <f>MAX(S41:S70)</f>
        <v>12</v>
      </c>
      <c r="T230" s="29"/>
      <c r="U230" s="29">
        <f aca="true" t="shared" si="270" ref="U230:AI230">MAX(U41:U70)</f>
        <v>45.699999999999996</v>
      </c>
      <c r="V230" s="29">
        <f t="shared" si="270"/>
        <v>42.62</v>
      </c>
      <c r="W230" s="29">
        <f t="shared" si="270"/>
        <v>69.73333333333333</v>
      </c>
      <c r="X230" s="29">
        <f t="shared" si="270"/>
        <v>68.6</v>
      </c>
      <c r="Y230" s="29">
        <f t="shared" si="270"/>
        <v>51.43333333333334</v>
      </c>
      <c r="Z230" s="29">
        <f t="shared" si="270"/>
        <v>46.69333333333333</v>
      </c>
      <c r="AA230" s="29">
        <f t="shared" si="270"/>
        <v>22.366666666666664</v>
      </c>
      <c r="AB230" s="29">
        <f t="shared" si="270"/>
        <v>18.86</v>
      </c>
      <c r="AC230" s="29">
        <f t="shared" si="270"/>
        <v>43.834999999999994</v>
      </c>
      <c r="AD230" s="29">
        <f t="shared" si="270"/>
        <v>62.45000000000001</v>
      </c>
      <c r="AE230" s="29">
        <f t="shared" si="270"/>
        <v>60.756666666666675</v>
      </c>
      <c r="AF230" s="29">
        <f t="shared" si="270"/>
        <v>29.583333333333332</v>
      </c>
      <c r="AG230" s="29">
        <f t="shared" si="270"/>
        <v>26.976666666666667</v>
      </c>
      <c r="AH230" s="29">
        <f t="shared" si="270"/>
        <v>44.666666666666664</v>
      </c>
      <c r="AI230" s="29">
        <f t="shared" si="270"/>
        <v>43.69833333333334</v>
      </c>
      <c r="AJ230" s="29"/>
      <c r="AK230" s="29">
        <f>MAX(AK41:AK70)</f>
        <v>40.6</v>
      </c>
      <c r="AL230" s="29">
        <f>MAX(AL41:AL70)</f>
        <v>53.45000000000001</v>
      </c>
      <c r="AM230" s="29">
        <f>MAX(AM41:AM70)</f>
        <v>45.35</v>
      </c>
      <c r="AN230" s="29"/>
      <c r="AO230" s="29"/>
      <c r="AP230" s="29">
        <f>MAX(AP41:AP70)</f>
        <v>68.02499999999999</v>
      </c>
    </row>
    <row r="231" spans="1:42" ht="12.75">
      <c r="A231" s="24" t="s">
        <v>29</v>
      </c>
      <c r="B231" s="29">
        <f aca="true" t="shared" si="271" ref="B231:M231">MIN(B41:B70)</f>
        <v>6.5</v>
      </c>
      <c r="C231" s="29">
        <f t="shared" si="271"/>
        <v>0.4</v>
      </c>
      <c r="D231" s="29">
        <f t="shared" si="271"/>
        <v>18.5</v>
      </c>
      <c r="E231" s="29">
        <f t="shared" si="271"/>
        <v>34.7</v>
      </c>
      <c r="F231" s="29">
        <f t="shared" si="271"/>
        <v>49.1</v>
      </c>
      <c r="G231" s="29">
        <f t="shared" si="271"/>
        <v>59.1</v>
      </c>
      <c r="H231" s="29">
        <f t="shared" si="271"/>
        <v>65.3</v>
      </c>
      <c r="I231" s="29">
        <f t="shared" si="271"/>
        <v>61.9</v>
      </c>
      <c r="J231" s="29">
        <f t="shared" si="271"/>
        <v>54.2</v>
      </c>
      <c r="K231" s="29">
        <f t="shared" si="271"/>
        <v>41</v>
      </c>
      <c r="L231" s="29">
        <f t="shared" si="271"/>
        <v>23</v>
      </c>
      <c r="M231" s="29">
        <f t="shared" si="271"/>
        <v>11.2</v>
      </c>
      <c r="N231" s="17"/>
      <c r="O231" s="29">
        <f>MIN(O41:O70)</f>
        <v>39.475</v>
      </c>
      <c r="P231" s="17"/>
      <c r="Q231" s="29">
        <f>MIN(Q41:Q70)</f>
        <v>65.4</v>
      </c>
      <c r="R231" s="29">
        <f>MIN(R41:R70)</f>
        <v>0.4</v>
      </c>
      <c r="S231" s="34">
        <f>MIN(S41:S70)</f>
        <v>12</v>
      </c>
      <c r="T231" s="29"/>
      <c r="U231" s="29">
        <f aca="true" t="shared" si="272" ref="U231:AI231">MIN(U41:U70)</f>
        <v>36.666666666666664</v>
      </c>
      <c r="V231" s="29">
        <f t="shared" si="272"/>
        <v>39.88666666666667</v>
      </c>
      <c r="W231" s="29">
        <f t="shared" si="272"/>
        <v>63.63333333333333</v>
      </c>
      <c r="X231" s="29">
        <f t="shared" si="272"/>
        <v>65.72</v>
      </c>
      <c r="Y231" s="29">
        <f t="shared" si="272"/>
        <v>41.4</v>
      </c>
      <c r="Z231" s="29">
        <f t="shared" si="272"/>
        <v>44.599999999999994</v>
      </c>
      <c r="AA231" s="29">
        <f t="shared" si="272"/>
        <v>7.966666666666666</v>
      </c>
      <c r="AB231" s="29">
        <f t="shared" si="272"/>
        <v>13.993333333333334</v>
      </c>
      <c r="AC231" s="29">
        <f t="shared" si="272"/>
        <v>41.59166666666667</v>
      </c>
      <c r="AD231" s="29">
        <f t="shared" si="272"/>
        <v>56</v>
      </c>
      <c r="AE231" s="29">
        <f t="shared" si="272"/>
        <v>58.160000000000004</v>
      </c>
      <c r="AF231" s="29">
        <f t="shared" si="272"/>
        <v>21.21666666666667</v>
      </c>
      <c r="AG231" s="29">
        <f t="shared" si="272"/>
        <v>24.06</v>
      </c>
      <c r="AH231" s="29">
        <f t="shared" si="272"/>
        <v>40.1</v>
      </c>
      <c r="AI231" s="29">
        <f t="shared" si="272"/>
        <v>41.781666666666666</v>
      </c>
      <c r="AJ231" s="29"/>
      <c r="AK231" s="29">
        <f>MIN(AK41:AK70)</f>
        <v>32.43333333333334</v>
      </c>
      <c r="AL231" s="29">
        <f>MIN(AL41:AL70)</f>
        <v>45.06666666666666</v>
      </c>
      <c r="AM231" s="29">
        <f>MIN(AM41:AM70)</f>
        <v>40.083333333333336</v>
      </c>
      <c r="AN231" s="29"/>
      <c r="AO231" s="7"/>
      <c r="AP231" s="29">
        <f>MIN(AP41:AP70)</f>
        <v>61.35</v>
      </c>
    </row>
    <row r="232" spans="1:42" ht="12.75">
      <c r="A232" s="24" t="s">
        <v>47</v>
      </c>
      <c r="B232" s="30">
        <f aca="true" t="shared" si="273" ref="B232:M232">COUNT(B41:B70)</f>
        <v>30</v>
      </c>
      <c r="C232" s="30">
        <f t="shared" si="273"/>
        <v>30</v>
      </c>
      <c r="D232" s="30">
        <f t="shared" si="273"/>
        <v>30</v>
      </c>
      <c r="E232" s="30">
        <f t="shared" si="273"/>
        <v>30</v>
      </c>
      <c r="F232" s="30">
        <f t="shared" si="273"/>
        <v>30</v>
      </c>
      <c r="G232" s="30">
        <f t="shared" si="273"/>
        <v>30</v>
      </c>
      <c r="H232" s="30">
        <f t="shared" si="273"/>
        <v>30</v>
      </c>
      <c r="I232" s="30">
        <f t="shared" si="273"/>
        <v>30</v>
      </c>
      <c r="J232" s="30">
        <f t="shared" si="273"/>
        <v>30</v>
      </c>
      <c r="K232" s="30">
        <f t="shared" si="273"/>
        <v>30</v>
      </c>
      <c r="L232" s="30">
        <f t="shared" si="273"/>
        <v>30</v>
      </c>
      <c r="M232" s="30">
        <f t="shared" si="273"/>
        <v>30</v>
      </c>
      <c r="N232" s="17"/>
      <c r="O232" s="30">
        <f>COUNT(O41:O70)</f>
        <v>30</v>
      </c>
      <c r="P232" s="17"/>
      <c r="Q232" s="30">
        <f>COUNT(Q41:Q70)</f>
        <v>30</v>
      </c>
      <c r="R232" s="30">
        <f>COUNT(R41:R70)</f>
        <v>30</v>
      </c>
      <c r="S232" s="30">
        <f>COUNT(S41:S70)</f>
        <v>30</v>
      </c>
      <c r="T232" s="29"/>
      <c r="U232" s="30">
        <f aca="true" t="shared" si="274" ref="U232:AI232">COUNT(U41:U70)</f>
        <v>30</v>
      </c>
      <c r="V232" s="30">
        <f t="shared" si="274"/>
        <v>30</v>
      </c>
      <c r="W232" s="30">
        <f t="shared" si="274"/>
        <v>30</v>
      </c>
      <c r="X232" s="30">
        <f t="shared" si="274"/>
        <v>30</v>
      </c>
      <c r="Y232" s="30">
        <f t="shared" si="274"/>
        <v>30</v>
      </c>
      <c r="Z232" s="30">
        <f t="shared" si="274"/>
        <v>30</v>
      </c>
      <c r="AA232" s="30">
        <f t="shared" si="274"/>
        <v>30</v>
      </c>
      <c r="AB232" s="30">
        <f t="shared" si="274"/>
        <v>30</v>
      </c>
      <c r="AC232" s="30">
        <f t="shared" si="274"/>
        <v>30</v>
      </c>
      <c r="AD232" s="30">
        <f t="shared" si="274"/>
        <v>30</v>
      </c>
      <c r="AE232" s="30">
        <f t="shared" si="274"/>
        <v>30</v>
      </c>
      <c r="AF232" s="30">
        <f t="shared" si="274"/>
        <v>30</v>
      </c>
      <c r="AG232" s="30">
        <f t="shared" si="274"/>
        <v>30</v>
      </c>
      <c r="AH232" s="30">
        <f t="shared" si="274"/>
        <v>30</v>
      </c>
      <c r="AI232" s="30">
        <f t="shared" si="274"/>
        <v>30</v>
      </c>
      <c r="AJ232" s="29"/>
      <c r="AK232" s="30">
        <f>COUNT(AK41:AK70)</f>
        <v>30</v>
      </c>
      <c r="AL232" s="30">
        <f>COUNT(AL41:AL70)</f>
        <v>30</v>
      </c>
      <c r="AM232" s="30">
        <f>COUNT(AM41:AM70)</f>
        <v>30</v>
      </c>
      <c r="AN232" s="29"/>
      <c r="AO232" s="7"/>
      <c r="AP232" s="30">
        <f>COUNT(AP41:AP70)</f>
        <v>30</v>
      </c>
    </row>
    <row r="233" spans="1:42" ht="12.75">
      <c r="A233" s="24" t="s">
        <v>48</v>
      </c>
      <c r="B233" s="17">
        <v>14</v>
      </c>
      <c r="C233" s="17">
        <v>16.4</v>
      </c>
      <c r="D233" s="17">
        <v>26.8</v>
      </c>
      <c r="E233" s="17">
        <v>42.5</v>
      </c>
      <c r="F233" s="17">
        <v>54.7</v>
      </c>
      <c r="G233" s="17">
        <v>64.5</v>
      </c>
      <c r="H233" s="17">
        <v>69.5</v>
      </c>
      <c r="I233" s="17">
        <v>67.3</v>
      </c>
      <c r="J233" s="17">
        <v>58.4</v>
      </c>
      <c r="K233" s="17">
        <v>47.4</v>
      </c>
      <c r="L233" s="17">
        <v>31.1</v>
      </c>
      <c r="M233" s="17">
        <v>18.7</v>
      </c>
      <c r="N233" s="17">
        <f>AVERAGE(B233:M233)</f>
        <v>42.60833333333333</v>
      </c>
      <c r="O233" s="29"/>
      <c r="P233" s="17"/>
      <c r="Q233" s="29"/>
      <c r="R233" s="29"/>
      <c r="S233" s="34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7"/>
      <c r="AP233" s="29"/>
    </row>
    <row r="234" spans="1:42" ht="12.75">
      <c r="A234" s="24" t="s">
        <v>49</v>
      </c>
      <c r="B234" s="17">
        <f aca="true" t="shared" si="275" ref="B234:N234">B225-B233</f>
        <v>0.03333333333333144</v>
      </c>
      <c r="C234" s="17">
        <f t="shared" si="275"/>
        <v>-0.03999999999999915</v>
      </c>
      <c r="D234" s="17">
        <f t="shared" si="275"/>
        <v>-0.016666666666662167</v>
      </c>
      <c r="E234" s="17">
        <f t="shared" si="275"/>
        <v>-0.029999999999986926</v>
      </c>
      <c r="F234" s="17">
        <f t="shared" si="275"/>
        <v>0.029999999999986926</v>
      </c>
      <c r="G234" s="17">
        <f t="shared" si="275"/>
        <v>0.03333333333334565</v>
      </c>
      <c r="H234" s="17">
        <f t="shared" si="275"/>
        <v>-0.020000000000010232</v>
      </c>
      <c r="I234" s="17">
        <f t="shared" si="275"/>
        <v>-0.03999999999999204</v>
      </c>
      <c r="J234" s="17">
        <f t="shared" si="275"/>
        <v>0.003333333333337407</v>
      </c>
      <c r="K234" s="17">
        <f t="shared" si="275"/>
        <v>0.03333333333332433</v>
      </c>
      <c r="L234" s="17">
        <f t="shared" si="275"/>
        <v>-0.0333333333333421</v>
      </c>
      <c r="M234" s="17">
        <f t="shared" si="275"/>
        <v>0.020000000000003126</v>
      </c>
      <c r="N234" s="17">
        <f t="shared" si="275"/>
        <v>-0.002222222222215464</v>
      </c>
      <c r="O234" s="29"/>
      <c r="P234" s="17"/>
      <c r="Q234" s="29"/>
      <c r="R234" s="29"/>
      <c r="S234" s="34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7"/>
      <c r="AP234" s="29"/>
    </row>
    <row r="235" spans="2:42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O235" s="7"/>
      <c r="Q235" s="7"/>
      <c r="R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K235" s="7"/>
      <c r="AL235" s="7"/>
      <c r="AM235" s="7"/>
      <c r="AN235" s="7"/>
      <c r="AP235" s="7"/>
    </row>
    <row r="236" spans="1:42" ht="12.75">
      <c r="A236" t="s">
        <v>42</v>
      </c>
      <c r="B236" s="20">
        <f>+A31</f>
        <v>1921</v>
      </c>
      <c r="C236" s="20">
        <f>A60</f>
        <v>1950</v>
      </c>
      <c r="D236" s="7"/>
      <c r="E236" s="20">
        <f>+C236-B236+1</f>
        <v>30</v>
      </c>
      <c r="F236" s="7"/>
      <c r="G236" s="7"/>
      <c r="H236" s="7"/>
      <c r="I236" s="7"/>
      <c r="J236" s="7"/>
      <c r="K236" s="7"/>
      <c r="L236" s="7"/>
      <c r="M236" s="7"/>
      <c r="O236" s="7"/>
      <c r="P236" s="7"/>
      <c r="Q236" s="7"/>
      <c r="R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K236" s="7"/>
      <c r="AL236" s="7"/>
      <c r="AM236" s="7"/>
      <c r="AP236" s="7"/>
    </row>
    <row r="237" spans="1:42" ht="12.75">
      <c r="A237" s="7" t="s">
        <v>43</v>
      </c>
      <c r="B237" s="32">
        <f aca="true" t="shared" si="276" ref="B237:M237">AVERAGE(B31:B60)</f>
        <v>13.386666666666665</v>
      </c>
      <c r="C237" s="32">
        <f t="shared" si="276"/>
        <v>16.226666666666667</v>
      </c>
      <c r="D237" s="32">
        <f t="shared" si="276"/>
        <v>27.673333333333336</v>
      </c>
      <c r="E237" s="32">
        <f t="shared" si="276"/>
        <v>42.21666666666667</v>
      </c>
      <c r="F237" s="32">
        <f t="shared" si="276"/>
        <v>54.54999999999998</v>
      </c>
      <c r="G237" s="32">
        <f t="shared" si="276"/>
        <v>64.38666666666667</v>
      </c>
      <c r="H237" s="32">
        <f t="shared" si="276"/>
        <v>69.52333333333333</v>
      </c>
      <c r="I237" s="32">
        <f t="shared" si="276"/>
        <v>66.87</v>
      </c>
      <c r="J237" s="32">
        <f t="shared" si="276"/>
        <v>58.603333333333325</v>
      </c>
      <c r="K237" s="32">
        <f t="shared" si="276"/>
        <v>47.126666666666665</v>
      </c>
      <c r="L237" s="32">
        <f t="shared" si="276"/>
        <v>31.256666666666668</v>
      </c>
      <c r="M237" s="32">
        <f t="shared" si="276"/>
        <v>18.04666666666667</v>
      </c>
      <c r="N237" s="17">
        <f>AVERAGE(B237:M237)</f>
        <v>42.48888888888889</v>
      </c>
      <c r="O237" s="32">
        <f>AVERAGE(O31:O60)</f>
        <v>42.48888888888887</v>
      </c>
      <c r="P237" s="17"/>
      <c r="Q237" s="32"/>
      <c r="R237" s="32"/>
      <c r="S237" s="33"/>
      <c r="T237" s="32"/>
      <c r="U237" s="32">
        <f aca="true" t="shared" si="277" ref="U237:AI237">AVERAGE(U31:U60)</f>
        <v>41.480000000000004</v>
      </c>
      <c r="V237" s="32">
        <f t="shared" si="277"/>
        <v>41.426</v>
      </c>
      <c r="W237" s="32">
        <f t="shared" si="277"/>
        <v>66.92666666666668</v>
      </c>
      <c r="X237" s="32">
        <f t="shared" si="277"/>
        <v>66.8548888888889</v>
      </c>
      <c r="Y237" s="32">
        <f t="shared" si="277"/>
        <v>45.662222222222226</v>
      </c>
      <c r="Z237" s="32">
        <f t="shared" si="277"/>
        <v>45.61044444444445</v>
      </c>
      <c r="AA237" s="32">
        <f t="shared" si="277"/>
        <v>15.704444444444446</v>
      </c>
      <c r="AB237" s="32">
        <f t="shared" si="277"/>
        <v>15.858444444444448</v>
      </c>
      <c r="AC237" s="32">
        <f t="shared" si="277"/>
        <v>42.43355555555556</v>
      </c>
      <c r="AD237" s="32">
        <f t="shared" si="277"/>
        <v>59.358333333333334</v>
      </c>
      <c r="AE237" s="32">
        <f t="shared" si="277"/>
        <v>59.300666666666665</v>
      </c>
      <c r="AF237" s="32">
        <f t="shared" si="277"/>
        <v>25.47611111111111</v>
      </c>
      <c r="AG237" s="32">
        <f t="shared" si="277"/>
        <v>25.55955555555556</v>
      </c>
      <c r="AH237" s="32">
        <f t="shared" si="277"/>
        <v>42.32027777777777</v>
      </c>
      <c r="AI237" s="32">
        <f t="shared" si="277"/>
        <v>42.40227777777777</v>
      </c>
      <c r="AJ237" s="32"/>
      <c r="AK237" s="32">
        <f>AVERAGE(AK31:AK60)</f>
        <v>36.406666666666666</v>
      </c>
      <c r="AL237" s="32">
        <f>AVERAGE(AL31:AL60)</f>
        <v>48.57111111111111</v>
      </c>
      <c r="AM237" s="32">
        <f>AVERAGE(AM31:AM60)</f>
        <v>42.37249999999999</v>
      </c>
      <c r="AO237" s="31"/>
      <c r="AP237" s="32">
        <f>AVERAGE(AP31:AP60)</f>
        <v>64.84583333333333</v>
      </c>
    </row>
    <row r="238" spans="1:42" ht="12.75">
      <c r="A238" t="s">
        <v>44</v>
      </c>
      <c r="B238" s="21">
        <f aca="true" t="shared" si="278" ref="B238:M238">MEDIAN(B31:B60)</f>
        <v>13.25</v>
      </c>
      <c r="C238" s="21">
        <f t="shared" si="278"/>
        <v>16.5</v>
      </c>
      <c r="D238" s="21">
        <f t="shared" si="278"/>
        <v>27.25</v>
      </c>
      <c r="E238" s="21">
        <f t="shared" si="278"/>
        <v>41.3</v>
      </c>
      <c r="F238" s="21">
        <f t="shared" si="278"/>
        <v>54.25</v>
      </c>
      <c r="G238" s="21">
        <f t="shared" si="278"/>
        <v>63.849999999999994</v>
      </c>
      <c r="H238" s="21">
        <f t="shared" si="278"/>
        <v>69.9</v>
      </c>
      <c r="I238" s="21">
        <f t="shared" si="278"/>
        <v>66.9</v>
      </c>
      <c r="J238" s="21">
        <f t="shared" si="278"/>
        <v>58.75</v>
      </c>
      <c r="K238" s="21">
        <f t="shared" si="278"/>
        <v>47.05</v>
      </c>
      <c r="L238" s="21">
        <f t="shared" si="278"/>
        <v>31.049999999999997</v>
      </c>
      <c r="M238" s="21">
        <f t="shared" si="278"/>
        <v>17.85</v>
      </c>
      <c r="N238" s="17"/>
      <c r="O238" s="21">
        <f>MEDIAN(O31:O60)</f>
        <v>42.32083333333333</v>
      </c>
      <c r="P238" s="17"/>
      <c r="Q238" s="21"/>
      <c r="R238" s="21"/>
      <c r="S238" s="22"/>
      <c r="T238" s="21"/>
      <c r="U238" s="21">
        <f aca="true" t="shared" si="279" ref="U238:AI238">MEDIAN(U31:U60)</f>
        <v>41.95</v>
      </c>
      <c r="V238" s="21">
        <f t="shared" si="279"/>
        <v>41.32666666666667</v>
      </c>
      <c r="W238" s="21">
        <f t="shared" si="279"/>
        <v>67.33333333333333</v>
      </c>
      <c r="X238" s="21">
        <f t="shared" si="279"/>
        <v>66.81</v>
      </c>
      <c r="Y238" s="21">
        <f t="shared" si="279"/>
        <v>45.75</v>
      </c>
      <c r="Z238" s="21">
        <f t="shared" si="279"/>
        <v>45.629999999999995</v>
      </c>
      <c r="AA238" s="21">
        <f t="shared" si="279"/>
        <v>15.516666666666667</v>
      </c>
      <c r="AB238" s="21">
        <f t="shared" si="279"/>
        <v>15.69</v>
      </c>
      <c r="AC238" s="21">
        <f t="shared" si="279"/>
        <v>42.49333333333333</v>
      </c>
      <c r="AD238" s="21">
        <f t="shared" si="279"/>
        <v>59.68333333333334</v>
      </c>
      <c r="AE238" s="21">
        <f t="shared" si="279"/>
        <v>59.38</v>
      </c>
      <c r="AF238" s="21">
        <f t="shared" si="279"/>
        <v>25.433333333333337</v>
      </c>
      <c r="AG238" s="21">
        <f t="shared" si="279"/>
        <v>25.55166666666667</v>
      </c>
      <c r="AH238" s="21">
        <f t="shared" si="279"/>
        <v>42.46666666666667</v>
      </c>
      <c r="AI238" s="21">
        <f t="shared" si="279"/>
        <v>42.364999999999995</v>
      </c>
      <c r="AJ238" s="21"/>
      <c r="AK238" s="21">
        <f>MEDIAN(AK31:AK60)</f>
        <v>36.825</v>
      </c>
      <c r="AL238" s="21">
        <f>MEDIAN(AL31:AL60)</f>
        <v>48.925</v>
      </c>
      <c r="AM238" s="21">
        <f>MEDIAN(AM31:AM60)</f>
        <v>42.2375</v>
      </c>
      <c r="AN238" s="31"/>
      <c r="AO238" s="23"/>
      <c r="AP238" s="21">
        <f>MEDIAN(AP31:AP60)</f>
        <v>65.2</v>
      </c>
    </row>
    <row r="239" spans="1:42" ht="12.75">
      <c r="A239" t="s">
        <v>45</v>
      </c>
      <c r="B239" s="21">
        <f aca="true" t="shared" si="280" ref="B239:M239">MODE(B31:B60)</f>
        <v>15.7</v>
      </c>
      <c r="C239" s="21">
        <f t="shared" si="280"/>
        <v>19.4</v>
      </c>
      <c r="D239" s="21">
        <f t="shared" si="280"/>
        <v>21.4</v>
      </c>
      <c r="E239" s="21">
        <f t="shared" si="280"/>
        <v>39.7</v>
      </c>
      <c r="F239" s="21">
        <f t="shared" si="280"/>
        <v>53.3</v>
      </c>
      <c r="G239" s="21">
        <f t="shared" si="280"/>
        <v>65.5</v>
      </c>
      <c r="H239" s="21">
        <f t="shared" si="280"/>
        <v>70.7</v>
      </c>
      <c r="I239" s="21">
        <f t="shared" si="280"/>
        <v>67.4</v>
      </c>
      <c r="J239" s="21">
        <f t="shared" si="280"/>
        <v>60.9</v>
      </c>
      <c r="K239" s="21">
        <f t="shared" si="280"/>
        <v>47.8</v>
      </c>
      <c r="L239" s="21">
        <f t="shared" si="280"/>
        <v>26.8</v>
      </c>
      <c r="M239" s="21" t="e">
        <f t="shared" si="280"/>
        <v>#N/A</v>
      </c>
      <c r="N239" s="17"/>
      <c r="O239" s="21">
        <f>MODE(O31:O60)</f>
        <v>39.475</v>
      </c>
      <c r="P239" s="17"/>
      <c r="Q239" s="21"/>
      <c r="R239" s="21"/>
      <c r="S239" s="22"/>
      <c r="T239" s="21"/>
      <c r="U239" s="21">
        <f aca="true" t="shared" si="281" ref="U239:AI239">MODE(U31:U60)</f>
        <v>42.63333333333333</v>
      </c>
      <c r="V239" s="21">
        <f t="shared" si="281"/>
        <v>41.32666666666667</v>
      </c>
      <c r="W239" s="21">
        <f t="shared" si="281"/>
        <v>66.46666666666667</v>
      </c>
      <c r="X239" s="21" t="e">
        <f t="shared" si="281"/>
        <v>#N/A</v>
      </c>
      <c r="Y239" s="21">
        <f t="shared" si="281"/>
        <v>46.666666666666664</v>
      </c>
      <c r="Z239" s="21" t="e">
        <f t="shared" si="281"/>
        <v>#N/A</v>
      </c>
      <c r="AA239" s="21">
        <f t="shared" si="281"/>
        <v>16.933333333333334</v>
      </c>
      <c r="AB239" s="21">
        <f t="shared" si="281"/>
        <v>15</v>
      </c>
      <c r="AC239" s="21" t="e">
        <f t="shared" si="281"/>
        <v>#N/A</v>
      </c>
      <c r="AD239" s="21">
        <f t="shared" si="281"/>
        <v>59.25</v>
      </c>
      <c r="AE239" s="21" t="e">
        <f t="shared" si="281"/>
        <v>#N/A</v>
      </c>
      <c r="AF239" s="21">
        <f t="shared" si="281"/>
        <v>26.5</v>
      </c>
      <c r="AG239" s="21" t="e">
        <f t="shared" si="281"/>
        <v>#N/A</v>
      </c>
      <c r="AH239" s="21" t="e">
        <f t="shared" si="281"/>
        <v>#N/A</v>
      </c>
      <c r="AI239" s="21" t="e">
        <f t="shared" si="281"/>
        <v>#N/A</v>
      </c>
      <c r="AJ239" s="21"/>
      <c r="AK239" s="21" t="e">
        <f>MODE(AK31:AK60)</f>
        <v>#N/A</v>
      </c>
      <c r="AL239" s="21" t="e">
        <f>MODE(AL31:AL60)</f>
        <v>#N/A</v>
      </c>
      <c r="AM239" s="21" t="e">
        <f>MODE(AM31:AM60)</f>
        <v>#N/A</v>
      </c>
      <c r="AN239" s="23"/>
      <c r="AO239" s="7"/>
      <c r="AP239" s="21">
        <f>MODE(AP31:AP60)</f>
        <v>65.975</v>
      </c>
    </row>
    <row r="240" spans="1:42" ht="12.75">
      <c r="A240" s="7" t="s">
        <v>46</v>
      </c>
      <c r="B240" s="17">
        <f aca="true" t="shared" si="282" ref="B240:M240">STDEVP(B31:B60)</f>
        <v>5.722920777210029</v>
      </c>
      <c r="C240" s="17">
        <f t="shared" si="282"/>
        <v>5.092670113888093</v>
      </c>
      <c r="D240" s="17">
        <f t="shared" si="282"/>
        <v>4.848844077601271</v>
      </c>
      <c r="E240" s="17">
        <f t="shared" si="282"/>
        <v>3.5873001299336837</v>
      </c>
      <c r="F240" s="17">
        <f t="shared" si="282"/>
        <v>3.5341901476858877</v>
      </c>
      <c r="G240" s="17">
        <f t="shared" si="282"/>
        <v>3.2656529039211875</v>
      </c>
      <c r="H240" s="17">
        <f t="shared" si="282"/>
        <v>2.4337465402589116</v>
      </c>
      <c r="I240" s="17">
        <f t="shared" si="282"/>
        <v>2.480073923629429</v>
      </c>
      <c r="J240" s="17">
        <f t="shared" si="282"/>
        <v>2.7578353024710442</v>
      </c>
      <c r="K240" s="17">
        <f t="shared" si="282"/>
        <v>3.5547089269805983</v>
      </c>
      <c r="L240" s="17">
        <f t="shared" si="282"/>
        <v>3.5785176943657615</v>
      </c>
      <c r="M240" s="17">
        <f t="shared" si="282"/>
        <v>4.750840861246448</v>
      </c>
      <c r="N240" s="17"/>
      <c r="O240" s="17">
        <f>STDEVP(O31:O60)</f>
        <v>1.6890131533231958</v>
      </c>
      <c r="P240" s="17"/>
      <c r="Q240" s="17"/>
      <c r="R240" s="17"/>
      <c r="T240" s="17"/>
      <c r="U240" s="17">
        <f aca="true" t="shared" si="283" ref="U240:AI240">STDEVP(U31:U60)</f>
        <v>2.4551623616824663</v>
      </c>
      <c r="V240" s="17">
        <f t="shared" si="283"/>
        <v>0.6372262811069023</v>
      </c>
      <c r="W240" s="17">
        <f t="shared" si="283"/>
        <v>1.9240659109369471</v>
      </c>
      <c r="X240" s="17">
        <f t="shared" si="283"/>
        <v>1.101887516385147</v>
      </c>
      <c r="Y240" s="17">
        <f t="shared" si="283"/>
        <v>2.048192217059888</v>
      </c>
      <c r="Z240" s="17">
        <f t="shared" si="283"/>
        <v>0.7642351457664666</v>
      </c>
      <c r="AA240" s="17">
        <f t="shared" si="283"/>
        <v>3.073105960899092</v>
      </c>
      <c r="AB240" s="17">
        <f t="shared" si="283"/>
        <v>1.3463615532607738</v>
      </c>
      <c r="AC240" s="17">
        <f t="shared" si="283"/>
        <v>0.6958099108943218</v>
      </c>
      <c r="AD240" s="17">
        <f t="shared" si="283"/>
        <v>1.7694932838192634</v>
      </c>
      <c r="AE240" s="17">
        <f t="shared" si="283"/>
        <v>0.8355425826416076</v>
      </c>
      <c r="AF240" s="17">
        <f t="shared" si="283"/>
        <v>1.901703346288256</v>
      </c>
      <c r="AG240" s="17">
        <f t="shared" si="283"/>
        <v>0.8630036836680886</v>
      </c>
      <c r="AH240" s="17">
        <f t="shared" si="283"/>
        <v>1.3136246210625497</v>
      </c>
      <c r="AI240" s="17">
        <f t="shared" si="283"/>
        <v>0.6933498239669941</v>
      </c>
      <c r="AJ240" s="17"/>
      <c r="AK240" s="17">
        <f>STDEVP(AK31:AK60)</f>
        <v>2.2812058214900293</v>
      </c>
      <c r="AL240" s="17">
        <f>STDEVP(AL31:AL60)</f>
        <v>1.8042538897742286</v>
      </c>
      <c r="AM240" s="17">
        <f>STDEVP(AM31:AM60)</f>
        <v>1.34328603101168</v>
      </c>
      <c r="AN240" s="7"/>
      <c r="AO240" s="7"/>
      <c r="AP240" s="17">
        <f>STDEVP(AP31:AP60)</f>
        <v>1.8304039095844986</v>
      </c>
    </row>
    <row r="241" spans="1:42" ht="12.75">
      <c r="A241" s="7" t="s">
        <v>54</v>
      </c>
      <c r="B241" s="7">
        <f aca="true" t="shared" si="284" ref="B241:M241">SKEW(B31:B60)</f>
        <v>-0.1065764741592362</v>
      </c>
      <c r="C241" s="7">
        <f t="shared" si="284"/>
        <v>-0.8208420006043098</v>
      </c>
      <c r="D241" s="7">
        <f t="shared" si="284"/>
        <v>0.47611716005675386</v>
      </c>
      <c r="E241" s="7">
        <f t="shared" si="284"/>
        <v>0.21036756528928735</v>
      </c>
      <c r="F241" s="7">
        <f t="shared" si="284"/>
        <v>0.14826791929576422</v>
      </c>
      <c r="G241" s="7">
        <f t="shared" si="284"/>
        <v>0.24711865633129065</v>
      </c>
      <c r="H241" s="7">
        <f t="shared" si="284"/>
        <v>0.2929769812729593</v>
      </c>
      <c r="I241" s="7">
        <f t="shared" si="284"/>
        <v>0.2725331800377858</v>
      </c>
      <c r="J241" s="7">
        <f t="shared" si="284"/>
        <v>0.015216189368635193</v>
      </c>
      <c r="K241" s="7">
        <f t="shared" si="284"/>
        <v>-0.337458941923377</v>
      </c>
      <c r="L241" s="7">
        <f t="shared" si="284"/>
        <v>0.2924334289727743</v>
      </c>
      <c r="M241" s="7">
        <f t="shared" si="284"/>
        <v>0.4401179647721501</v>
      </c>
      <c r="N241" s="17"/>
      <c r="O241" s="7">
        <f>SKEW(O31:O60)</f>
        <v>0.3772701691780477</v>
      </c>
      <c r="P241" s="17"/>
      <c r="Q241" s="17"/>
      <c r="R241" s="17"/>
      <c r="T241" s="17"/>
      <c r="U241" s="7">
        <f aca="true" t="shared" si="285" ref="U241:AI241">SKEW(U31:U60)</f>
        <v>-0.14098194541655024</v>
      </c>
      <c r="V241" s="7">
        <f t="shared" si="285"/>
        <v>-0.14764895236286305</v>
      </c>
      <c r="W241" s="7">
        <f t="shared" si="285"/>
        <v>-0.44954426517186147</v>
      </c>
      <c r="X241" s="7">
        <f t="shared" si="285"/>
        <v>-0.3414661591275067</v>
      </c>
      <c r="Y241" s="7">
        <f t="shared" si="285"/>
        <v>0.41223246876066744</v>
      </c>
      <c r="Z241" s="7">
        <f t="shared" si="285"/>
        <v>-0.15072378643230933</v>
      </c>
      <c r="AA241" s="7">
        <f t="shared" si="285"/>
        <v>0.20742778245192534</v>
      </c>
      <c r="AB241" s="7">
        <f t="shared" si="285"/>
        <v>0.5034050125841308</v>
      </c>
      <c r="AC241" s="7">
        <f t="shared" si="285"/>
        <v>-0.3813454683169025</v>
      </c>
      <c r="AD241" s="7">
        <f t="shared" si="285"/>
        <v>-0.321155731233158</v>
      </c>
      <c r="AE241" s="7">
        <f t="shared" si="285"/>
        <v>-0.4222493779150036</v>
      </c>
      <c r="AF241" s="7">
        <f t="shared" si="285"/>
        <v>0.2234873986729714</v>
      </c>
      <c r="AG241" s="7">
        <f t="shared" si="285"/>
        <v>-0.119058956481841</v>
      </c>
      <c r="AH241" s="7">
        <f t="shared" si="285"/>
        <v>0.25373816926131676</v>
      </c>
      <c r="AI241" s="7">
        <f t="shared" si="285"/>
        <v>-0.15081542682749816</v>
      </c>
      <c r="AJ241" s="17"/>
      <c r="AK241" s="7">
        <f>SKEW(AK31:AK60)</f>
        <v>0.14759121259052713</v>
      </c>
      <c r="AL241" s="7">
        <f>SKEW(AL31:AL60)</f>
        <v>0.24103987875904703</v>
      </c>
      <c r="AM241" s="7">
        <f>SKEW(AM31:AM60)</f>
        <v>0.42722812783555814</v>
      </c>
      <c r="AN241" s="7"/>
      <c r="AO241" s="7"/>
      <c r="AP241" s="7">
        <f>SKEW(AP31:AP60)</f>
        <v>-0.23859287121403952</v>
      </c>
    </row>
    <row r="242" spans="1:42" ht="12.75">
      <c r="A242" s="24" t="s">
        <v>28</v>
      </c>
      <c r="B242" s="29">
        <f aca="true" t="shared" si="286" ref="B242:M242">MAX(B31:B60)</f>
        <v>23.3</v>
      </c>
      <c r="C242" s="29">
        <f t="shared" si="286"/>
        <v>27.2</v>
      </c>
      <c r="D242" s="29">
        <f t="shared" si="286"/>
        <v>38.7</v>
      </c>
      <c r="E242" s="29">
        <f t="shared" si="286"/>
        <v>48.8</v>
      </c>
      <c r="F242" s="29">
        <f t="shared" si="286"/>
        <v>61.8</v>
      </c>
      <c r="G242" s="29">
        <f t="shared" si="286"/>
        <v>72</v>
      </c>
      <c r="H242" s="29">
        <f t="shared" si="286"/>
        <v>75</v>
      </c>
      <c r="I242" s="29">
        <f t="shared" si="286"/>
        <v>73.4</v>
      </c>
      <c r="J242" s="29">
        <f t="shared" si="286"/>
        <v>64.4</v>
      </c>
      <c r="K242" s="29">
        <f t="shared" si="286"/>
        <v>55.9</v>
      </c>
      <c r="L242" s="29">
        <f t="shared" si="286"/>
        <v>38.8</v>
      </c>
      <c r="M242" s="29">
        <f t="shared" si="286"/>
        <v>28.1</v>
      </c>
      <c r="N242" s="17"/>
      <c r="O242" s="29">
        <f>MAX(O31:O60)</f>
        <v>47.025</v>
      </c>
      <c r="P242" s="17"/>
      <c r="Q242" s="29">
        <f>MAX(Q31:Q60)</f>
        <v>75</v>
      </c>
      <c r="R242" s="29">
        <f>MAX(R31:R60)</f>
        <v>21.4</v>
      </c>
      <c r="S242" s="34">
        <f>MAX(S31:S60)</f>
        <v>12</v>
      </c>
      <c r="T242" s="29"/>
      <c r="U242" s="29">
        <f aca="true" t="shared" si="287" ref="U242:AI242">MAX(U31:U60)</f>
        <v>46.03333333333333</v>
      </c>
      <c r="V242" s="29">
        <f t="shared" si="287"/>
        <v>42.62</v>
      </c>
      <c r="W242" s="29">
        <f t="shared" si="287"/>
        <v>70.43333333333334</v>
      </c>
      <c r="X242" s="29">
        <f t="shared" si="287"/>
        <v>68.6</v>
      </c>
      <c r="Y242" s="29">
        <f t="shared" si="287"/>
        <v>51.43333333333334</v>
      </c>
      <c r="Z242" s="29">
        <f t="shared" si="287"/>
        <v>46.88666666666666</v>
      </c>
      <c r="AA242" s="29">
        <f t="shared" si="287"/>
        <v>22.866666666666664</v>
      </c>
      <c r="AB242" s="29">
        <f t="shared" si="287"/>
        <v>18.86</v>
      </c>
      <c r="AC242" s="29">
        <f t="shared" si="287"/>
        <v>43.834999999999994</v>
      </c>
      <c r="AD242" s="29">
        <f t="shared" si="287"/>
        <v>63.1</v>
      </c>
      <c r="AE242" s="29">
        <f t="shared" si="287"/>
        <v>60.756666666666675</v>
      </c>
      <c r="AF242" s="29">
        <f t="shared" si="287"/>
        <v>29.583333333333332</v>
      </c>
      <c r="AG242" s="29">
        <f t="shared" si="287"/>
        <v>26.976666666666667</v>
      </c>
      <c r="AH242" s="29">
        <f t="shared" si="287"/>
        <v>45.541666666666664</v>
      </c>
      <c r="AI242" s="29">
        <f t="shared" si="287"/>
        <v>43.69833333333334</v>
      </c>
      <c r="AJ242" s="29"/>
      <c r="AK242" s="29">
        <f>MAX(AK31:AK60)</f>
        <v>41.6</v>
      </c>
      <c r="AL242" s="29">
        <f>MAX(AL31:AL60)</f>
        <v>53.45000000000001</v>
      </c>
      <c r="AM242" s="29">
        <f>MAX(AM31:AM60)</f>
        <v>45.35</v>
      </c>
      <c r="AN242" s="7"/>
      <c r="AO242" s="29"/>
      <c r="AP242" s="29">
        <f>MAX(AP31:AP60)</f>
        <v>68.275</v>
      </c>
    </row>
    <row r="243" spans="1:42" ht="12.75">
      <c r="A243" s="24" t="s">
        <v>29</v>
      </c>
      <c r="B243" s="29">
        <f aca="true" t="shared" si="288" ref="B243:M243">MIN(B31:B60)</f>
        <v>0.9</v>
      </c>
      <c r="C243" s="29">
        <f t="shared" si="288"/>
        <v>0.4</v>
      </c>
      <c r="D243" s="29">
        <f t="shared" si="288"/>
        <v>20</v>
      </c>
      <c r="E243" s="29">
        <f t="shared" si="288"/>
        <v>34.7</v>
      </c>
      <c r="F243" s="29">
        <f t="shared" si="288"/>
        <v>47.6</v>
      </c>
      <c r="G243" s="29">
        <f t="shared" si="288"/>
        <v>59.1</v>
      </c>
      <c r="H243" s="29">
        <f t="shared" si="288"/>
        <v>65.4</v>
      </c>
      <c r="I243" s="29">
        <f t="shared" si="288"/>
        <v>61.5</v>
      </c>
      <c r="J243" s="29">
        <f t="shared" si="288"/>
        <v>53.6</v>
      </c>
      <c r="K243" s="29">
        <f t="shared" si="288"/>
        <v>36.5</v>
      </c>
      <c r="L243" s="29">
        <f t="shared" si="288"/>
        <v>26</v>
      </c>
      <c r="M243" s="29">
        <f t="shared" si="288"/>
        <v>9</v>
      </c>
      <c r="N243" s="17"/>
      <c r="O243" s="29">
        <f>MIN(O31:O60)</f>
        <v>39.475</v>
      </c>
      <c r="P243" s="17"/>
      <c r="Q243" s="29">
        <f>MIN(Q31:Q60)</f>
        <v>65.4</v>
      </c>
      <c r="R243" s="29">
        <f>MIN(R31:R60)</f>
        <v>0.4</v>
      </c>
      <c r="S243" s="34">
        <f>MIN(S31:S60)</f>
        <v>12</v>
      </c>
      <c r="T243" s="29"/>
      <c r="U243" s="29">
        <f aca="true" t="shared" si="289" ref="U243:AI243">MIN(U31:U60)</f>
        <v>36.666666666666664</v>
      </c>
      <c r="V243" s="29">
        <f t="shared" si="289"/>
        <v>40.03333333333333</v>
      </c>
      <c r="W243" s="29">
        <f t="shared" si="289"/>
        <v>62.93333333333334</v>
      </c>
      <c r="X243" s="29">
        <f t="shared" si="289"/>
        <v>64.46000000000001</v>
      </c>
      <c r="Y243" s="29">
        <f t="shared" si="289"/>
        <v>41.766666666666666</v>
      </c>
      <c r="Z243" s="29">
        <f t="shared" si="289"/>
        <v>43.99333333333333</v>
      </c>
      <c r="AA243" s="29">
        <f t="shared" si="289"/>
        <v>7.966666666666666</v>
      </c>
      <c r="AB243" s="29">
        <f t="shared" si="289"/>
        <v>13.906666666666666</v>
      </c>
      <c r="AC243" s="29">
        <f t="shared" si="289"/>
        <v>41.095000000000006</v>
      </c>
      <c r="AD243" s="29">
        <f t="shared" si="289"/>
        <v>55.366666666666674</v>
      </c>
      <c r="AE243" s="29">
        <f t="shared" si="289"/>
        <v>57.40666666666667</v>
      </c>
      <c r="AF243" s="29">
        <f t="shared" si="289"/>
        <v>21.21666666666667</v>
      </c>
      <c r="AG243" s="29">
        <f t="shared" si="289"/>
        <v>24.06</v>
      </c>
      <c r="AH243" s="29">
        <f t="shared" si="289"/>
        <v>39.94166666666666</v>
      </c>
      <c r="AI243" s="29">
        <f t="shared" si="289"/>
        <v>41.14666666666666</v>
      </c>
      <c r="AJ243" s="29"/>
      <c r="AK243" s="29">
        <f>MIN(AK31:AK60)</f>
        <v>32.43333333333334</v>
      </c>
      <c r="AL243" s="29">
        <f>MIN(AL31:AL60)</f>
        <v>45.5</v>
      </c>
      <c r="AM243" s="29">
        <f>MIN(AM31:AM60)</f>
        <v>40.083333333333336</v>
      </c>
      <c r="AN243" s="29"/>
      <c r="AO243" s="29"/>
      <c r="AP243" s="29">
        <f>MIN(AP31:AP60)</f>
        <v>60.925</v>
      </c>
    </row>
    <row r="244" spans="1:42" ht="12.75">
      <c r="A244" s="24" t="s">
        <v>47</v>
      </c>
      <c r="B244" s="30">
        <f aca="true" t="shared" si="290" ref="B244:M244">COUNT(B31:B60)</f>
        <v>30</v>
      </c>
      <c r="C244" s="30">
        <f t="shared" si="290"/>
        <v>30</v>
      </c>
      <c r="D244" s="30">
        <f t="shared" si="290"/>
        <v>30</v>
      </c>
      <c r="E244" s="30">
        <f t="shared" si="290"/>
        <v>30</v>
      </c>
      <c r="F244" s="30">
        <f t="shared" si="290"/>
        <v>30</v>
      </c>
      <c r="G244" s="30">
        <f t="shared" si="290"/>
        <v>30</v>
      </c>
      <c r="H244" s="30">
        <f t="shared" si="290"/>
        <v>30</v>
      </c>
      <c r="I244" s="30">
        <f t="shared" si="290"/>
        <v>30</v>
      </c>
      <c r="J244" s="30">
        <f t="shared" si="290"/>
        <v>30</v>
      </c>
      <c r="K244" s="30">
        <f t="shared" si="290"/>
        <v>30</v>
      </c>
      <c r="L244" s="30">
        <f t="shared" si="290"/>
        <v>30</v>
      </c>
      <c r="M244" s="30">
        <f t="shared" si="290"/>
        <v>30</v>
      </c>
      <c r="N244" s="17"/>
      <c r="O244" s="30">
        <f>COUNT(O31:O60)</f>
        <v>30</v>
      </c>
      <c r="P244" s="17"/>
      <c r="Q244" s="30">
        <f>COUNT(Q31:Q60)</f>
        <v>30</v>
      </c>
      <c r="R244" s="30">
        <f>COUNT(R31:R60)</f>
        <v>30</v>
      </c>
      <c r="S244" s="30">
        <f>COUNT(S31:S60)</f>
        <v>30</v>
      </c>
      <c r="T244" s="29"/>
      <c r="U244" s="30">
        <f aca="true" t="shared" si="291" ref="U244:AI244">COUNT(U31:U60)</f>
        <v>30</v>
      </c>
      <c r="V244" s="30">
        <f t="shared" si="291"/>
        <v>30</v>
      </c>
      <c r="W244" s="30">
        <f t="shared" si="291"/>
        <v>30</v>
      </c>
      <c r="X244" s="30">
        <f t="shared" si="291"/>
        <v>30</v>
      </c>
      <c r="Y244" s="30">
        <f t="shared" si="291"/>
        <v>30</v>
      </c>
      <c r="Z244" s="30">
        <f t="shared" si="291"/>
        <v>30</v>
      </c>
      <c r="AA244" s="30">
        <f t="shared" si="291"/>
        <v>30</v>
      </c>
      <c r="AB244" s="30">
        <f t="shared" si="291"/>
        <v>30</v>
      </c>
      <c r="AC244" s="30">
        <f t="shared" si="291"/>
        <v>30</v>
      </c>
      <c r="AD244" s="30">
        <f t="shared" si="291"/>
        <v>30</v>
      </c>
      <c r="AE244" s="30">
        <f t="shared" si="291"/>
        <v>30</v>
      </c>
      <c r="AF244" s="30">
        <f t="shared" si="291"/>
        <v>30</v>
      </c>
      <c r="AG244" s="30">
        <f t="shared" si="291"/>
        <v>30</v>
      </c>
      <c r="AH244" s="30">
        <f t="shared" si="291"/>
        <v>30</v>
      </c>
      <c r="AI244" s="30">
        <f t="shared" si="291"/>
        <v>30</v>
      </c>
      <c r="AJ244" s="29"/>
      <c r="AK244" s="30">
        <f>COUNT(AK31:AK60)</f>
        <v>30</v>
      </c>
      <c r="AL244" s="30">
        <f>COUNT(AL31:AL60)</f>
        <v>30</v>
      </c>
      <c r="AM244" s="30">
        <f>COUNT(AM31:AM60)</f>
        <v>30</v>
      </c>
      <c r="AN244" s="29"/>
      <c r="AO244" s="29"/>
      <c r="AP244" s="30">
        <f>COUNT(AP31:AP60)</f>
        <v>30</v>
      </c>
    </row>
    <row r="245" spans="1:42" ht="12.75">
      <c r="A245" s="24" t="s">
        <v>48</v>
      </c>
      <c r="B245" s="17">
        <v>13.4</v>
      </c>
      <c r="C245" s="17">
        <v>16.2</v>
      </c>
      <c r="D245" s="17">
        <v>27.7</v>
      </c>
      <c r="E245" s="17">
        <v>42.2</v>
      </c>
      <c r="F245" s="17">
        <v>54.6</v>
      </c>
      <c r="G245" s="17">
        <v>64.4</v>
      </c>
      <c r="H245" s="17">
        <v>69.5</v>
      </c>
      <c r="I245" s="17">
        <v>66.9</v>
      </c>
      <c r="J245" s="17">
        <v>58.6</v>
      </c>
      <c r="K245" s="17">
        <v>47.1</v>
      </c>
      <c r="L245" s="17">
        <v>31.3</v>
      </c>
      <c r="M245" s="17">
        <v>18</v>
      </c>
      <c r="N245" s="17"/>
      <c r="O245" s="30"/>
      <c r="P245" s="17"/>
      <c r="Q245" s="30"/>
      <c r="R245" s="30"/>
      <c r="S245" s="30"/>
      <c r="T245" s="29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9"/>
      <c r="AK245" s="30"/>
      <c r="AL245" s="30"/>
      <c r="AM245" s="30"/>
      <c r="AN245" s="29"/>
      <c r="AO245" s="29"/>
      <c r="AP245" s="30"/>
    </row>
    <row r="246" spans="1:42" ht="12.75">
      <c r="A246" s="24" t="s">
        <v>49</v>
      </c>
      <c r="B246" s="17">
        <f aca="true" t="shared" si="292" ref="B246:N246">B237-B245</f>
        <v>-0.013333333333335418</v>
      </c>
      <c r="C246" s="17">
        <f t="shared" si="292"/>
        <v>0.026666666666667282</v>
      </c>
      <c r="D246" s="17">
        <f t="shared" si="292"/>
        <v>-0.02666666666666373</v>
      </c>
      <c r="E246" s="17">
        <f t="shared" si="292"/>
        <v>0.01666666666666572</v>
      </c>
      <c r="F246" s="17">
        <f t="shared" si="292"/>
        <v>-0.050000000000018474</v>
      </c>
      <c r="G246" s="17">
        <f t="shared" si="292"/>
        <v>-0.013333333333335418</v>
      </c>
      <c r="H246" s="17">
        <f t="shared" si="292"/>
        <v>0.023333333333326323</v>
      </c>
      <c r="I246" s="17">
        <f t="shared" si="292"/>
        <v>-0.030000000000001137</v>
      </c>
      <c r="J246" s="17">
        <f t="shared" si="292"/>
        <v>0.0033333333333231963</v>
      </c>
      <c r="K246" s="17">
        <f t="shared" si="292"/>
        <v>0.02666666666666373</v>
      </c>
      <c r="L246" s="17">
        <f t="shared" si="292"/>
        <v>-0.043333333333333</v>
      </c>
      <c r="M246" s="17">
        <f t="shared" si="292"/>
        <v>0.04666666666667041</v>
      </c>
      <c r="N246" s="17">
        <f t="shared" si="292"/>
        <v>42.48888888888889</v>
      </c>
      <c r="O246" s="30"/>
      <c r="P246" s="17"/>
      <c r="Q246" s="30"/>
      <c r="R246" s="30"/>
      <c r="S246" s="30"/>
      <c r="T246" s="29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9"/>
      <c r="AK246" s="30"/>
      <c r="AL246" s="30"/>
      <c r="AM246" s="30"/>
      <c r="AN246" s="29"/>
      <c r="AO246" s="29"/>
      <c r="AP246" s="30"/>
    </row>
    <row r="247" spans="2:42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O247" s="7"/>
      <c r="Q247" s="7"/>
      <c r="R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K247" s="7"/>
      <c r="AL247" s="7"/>
      <c r="AM247" s="7"/>
      <c r="AN247" s="29"/>
      <c r="AO247" s="7"/>
      <c r="AP247" s="7"/>
    </row>
    <row r="248" spans="1:42" ht="12.75">
      <c r="A248" t="s">
        <v>42</v>
      </c>
      <c r="B248" s="20">
        <f>+A21</f>
        <v>1911</v>
      </c>
      <c r="C248" s="20">
        <f>A50</f>
        <v>1940</v>
      </c>
      <c r="D248" s="7"/>
      <c r="E248" s="20">
        <f>+C248-B248+1</f>
        <v>30</v>
      </c>
      <c r="F248" s="7"/>
      <c r="G248" s="7"/>
      <c r="H248" s="7"/>
      <c r="I248" s="7"/>
      <c r="J248" s="7"/>
      <c r="K248" s="7"/>
      <c r="L248" s="7"/>
      <c r="M248" s="7"/>
      <c r="O248" s="7"/>
      <c r="P248" s="7"/>
      <c r="Q248" s="7"/>
      <c r="R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K248" s="7"/>
      <c r="AL248" s="7"/>
      <c r="AM248" s="7"/>
      <c r="AN248" s="7"/>
      <c r="AP248" s="7"/>
    </row>
    <row r="249" spans="1:42" ht="12.75">
      <c r="A249" s="7" t="s">
        <v>43</v>
      </c>
      <c r="B249" s="32">
        <f aca="true" t="shared" si="293" ref="B249:M249">AVERAGE(B21:B50)</f>
        <v>11.893333333333333</v>
      </c>
      <c r="C249" s="32">
        <f t="shared" si="293"/>
        <v>15.443333333333335</v>
      </c>
      <c r="D249" s="32">
        <f t="shared" si="293"/>
        <v>27.34999999999999</v>
      </c>
      <c r="E249" s="32">
        <f t="shared" si="293"/>
        <v>41.98666666666666</v>
      </c>
      <c r="F249" s="32">
        <f t="shared" si="293"/>
        <v>54.66333333333332</v>
      </c>
      <c r="G249" s="32">
        <f t="shared" si="293"/>
        <v>64.21333333333334</v>
      </c>
      <c r="H249" s="32">
        <f t="shared" si="293"/>
        <v>69.56</v>
      </c>
      <c r="I249" s="32">
        <f t="shared" si="293"/>
        <v>66.14333333333333</v>
      </c>
      <c r="J249" s="32">
        <f t="shared" si="293"/>
        <v>58.54333333333334</v>
      </c>
      <c r="K249" s="32">
        <f t="shared" si="293"/>
        <v>46.36333333333333</v>
      </c>
      <c r="L249" s="32">
        <f t="shared" si="293"/>
        <v>31.373333333333335</v>
      </c>
      <c r="M249" s="32">
        <f t="shared" si="293"/>
        <v>18.253333333333334</v>
      </c>
      <c r="N249" s="17">
        <f>AVERAGE(B249:M249)</f>
        <v>42.14888888888889</v>
      </c>
      <c r="O249" s="32">
        <f>AVERAGE(O21:O50)</f>
        <v>42.14888888888889</v>
      </c>
      <c r="P249" s="17"/>
      <c r="Q249" s="32"/>
      <c r="R249" s="32"/>
      <c r="S249" s="33"/>
      <c r="T249" s="32"/>
      <c r="U249" s="32">
        <f aca="true" t="shared" si="294" ref="U249:AI249">AVERAGE(U21:U50)</f>
        <v>41.33333333333333</v>
      </c>
      <c r="V249" s="32">
        <f t="shared" si="294"/>
        <v>41.446444444444445</v>
      </c>
      <c r="W249" s="32">
        <f t="shared" si="294"/>
        <v>66.6388888888889</v>
      </c>
      <c r="X249" s="32">
        <f t="shared" si="294"/>
        <v>66.66888888888887</v>
      </c>
      <c r="Y249" s="32">
        <f t="shared" si="294"/>
        <v>45.426666666666655</v>
      </c>
      <c r="Z249" s="32">
        <f t="shared" si="294"/>
        <v>45.46666666666666</v>
      </c>
      <c r="AA249" s="32">
        <f t="shared" si="294"/>
        <v>15.176666666666666</v>
      </c>
      <c r="AB249" s="32">
        <f t="shared" si="294"/>
        <v>15.245333333333333</v>
      </c>
      <c r="AC249" s="32">
        <f t="shared" si="294"/>
        <v>42.19205555555555</v>
      </c>
      <c r="AD249" s="32">
        <f t="shared" si="294"/>
        <v>59.18500000000001</v>
      </c>
      <c r="AE249" s="32">
        <f t="shared" si="294"/>
        <v>59.21366666666668</v>
      </c>
      <c r="AF249" s="32">
        <f t="shared" si="294"/>
        <v>25.058333333333334</v>
      </c>
      <c r="AG249" s="32">
        <f t="shared" si="294"/>
        <v>25.18177777777778</v>
      </c>
      <c r="AH249" s="32">
        <f t="shared" si="294"/>
        <v>42.15083333333334</v>
      </c>
      <c r="AI249" s="32">
        <f t="shared" si="294"/>
        <v>42.20766666666667</v>
      </c>
      <c r="AJ249" s="32"/>
      <c r="AK249" s="32">
        <f>AVERAGE(AK21:AK50)</f>
        <v>35.925000000000004</v>
      </c>
      <c r="AL249" s="32">
        <f>AVERAGE(AL21:AL50)</f>
        <v>48.37277777777778</v>
      </c>
      <c r="AM249" s="32">
        <f>AVERAGE(AM21:AM50)</f>
        <v>42.130277777777785</v>
      </c>
      <c r="AP249" s="32">
        <f>AVERAGE(AP21:AP50)</f>
        <v>64.615</v>
      </c>
    </row>
    <row r="250" spans="1:42" ht="12.75">
      <c r="A250" t="s">
        <v>44</v>
      </c>
      <c r="B250" s="21">
        <f aca="true" t="shared" si="295" ref="B250:M250">MEDIAN(B21:B50)</f>
        <v>12.25</v>
      </c>
      <c r="C250" s="21">
        <f t="shared" si="295"/>
        <v>16.1</v>
      </c>
      <c r="D250" s="21">
        <f t="shared" si="295"/>
        <v>27.4</v>
      </c>
      <c r="E250" s="21">
        <f t="shared" si="295"/>
        <v>41.3</v>
      </c>
      <c r="F250" s="21">
        <f t="shared" si="295"/>
        <v>54.8</v>
      </c>
      <c r="G250" s="21">
        <f t="shared" si="295"/>
        <v>63.7</v>
      </c>
      <c r="H250" s="21">
        <f t="shared" si="295"/>
        <v>69.5</v>
      </c>
      <c r="I250" s="21">
        <f t="shared" si="295"/>
        <v>66.1</v>
      </c>
      <c r="J250" s="21">
        <f t="shared" si="295"/>
        <v>58.4</v>
      </c>
      <c r="K250" s="21">
        <f t="shared" si="295"/>
        <v>46.15</v>
      </c>
      <c r="L250" s="21">
        <f t="shared" si="295"/>
        <v>31.1</v>
      </c>
      <c r="M250" s="21">
        <f t="shared" si="295"/>
        <v>18.1</v>
      </c>
      <c r="N250" s="17"/>
      <c r="O250" s="21">
        <f>MEDIAN(O21:O50)</f>
        <v>42.18333333333334</v>
      </c>
      <c r="P250" s="17"/>
      <c r="Q250" s="21"/>
      <c r="R250" s="21"/>
      <c r="S250" s="22"/>
      <c r="T250" s="21"/>
      <c r="U250" s="21">
        <f aca="true" t="shared" si="296" ref="U250:AI250">MEDIAN(U21:U50)</f>
        <v>41.71666666666667</v>
      </c>
      <c r="V250" s="21">
        <f t="shared" si="296"/>
        <v>41.373333333333335</v>
      </c>
      <c r="W250" s="21">
        <f t="shared" si="296"/>
        <v>67.11666666666667</v>
      </c>
      <c r="X250" s="21">
        <f t="shared" si="296"/>
        <v>66.80333333333333</v>
      </c>
      <c r="Y250" s="21">
        <f t="shared" si="296"/>
        <v>45.58333333333333</v>
      </c>
      <c r="Z250" s="21">
        <f t="shared" si="296"/>
        <v>45.32666666666667</v>
      </c>
      <c r="AA250" s="21">
        <f t="shared" si="296"/>
        <v>15.5</v>
      </c>
      <c r="AB250" s="21">
        <f t="shared" si="296"/>
        <v>14.943333333333333</v>
      </c>
      <c r="AC250" s="21">
        <f t="shared" si="296"/>
        <v>42.265</v>
      </c>
      <c r="AD250" s="21">
        <f t="shared" si="296"/>
        <v>59.475</v>
      </c>
      <c r="AE250" s="21">
        <f t="shared" si="296"/>
        <v>59.311666666666675</v>
      </c>
      <c r="AF250" s="21">
        <f t="shared" si="296"/>
        <v>25.025</v>
      </c>
      <c r="AG250" s="21">
        <f t="shared" si="296"/>
        <v>24.880000000000003</v>
      </c>
      <c r="AH250" s="21">
        <f t="shared" si="296"/>
        <v>42.224999999999994</v>
      </c>
      <c r="AI250" s="21">
        <f t="shared" si="296"/>
        <v>42.205000000000005</v>
      </c>
      <c r="AJ250" s="21"/>
      <c r="AK250" s="21">
        <f>MEDIAN(AK21:AK50)</f>
        <v>35.725</v>
      </c>
      <c r="AL250" s="21">
        <f>MEDIAN(AL21:AL50)</f>
        <v>48.483333333333334</v>
      </c>
      <c r="AM250" s="21">
        <f>MEDIAN(AM21:AM50)</f>
        <v>42.079166666666666</v>
      </c>
      <c r="AO250" s="31"/>
      <c r="AP250" s="21">
        <f>MEDIAN(AP21:AP50)</f>
        <v>64.9</v>
      </c>
    </row>
    <row r="251" spans="1:42" ht="12.75">
      <c r="A251" t="s">
        <v>45</v>
      </c>
      <c r="B251" s="21">
        <f aca="true" t="shared" si="297" ref="B251:M251">MODE(B21:B50)</f>
        <v>20.4</v>
      </c>
      <c r="C251" s="21" t="e">
        <f t="shared" si="297"/>
        <v>#N/A</v>
      </c>
      <c r="D251" s="21">
        <f t="shared" si="297"/>
        <v>23.5</v>
      </c>
      <c r="E251" s="21">
        <f t="shared" si="297"/>
        <v>44.4</v>
      </c>
      <c r="F251" s="21" t="e">
        <f t="shared" si="297"/>
        <v>#N/A</v>
      </c>
      <c r="G251" s="21">
        <f t="shared" si="297"/>
        <v>59.1</v>
      </c>
      <c r="H251" s="21">
        <f t="shared" si="297"/>
        <v>70.7</v>
      </c>
      <c r="I251" s="21">
        <f t="shared" si="297"/>
        <v>67.5</v>
      </c>
      <c r="J251" s="21">
        <f t="shared" si="297"/>
        <v>58</v>
      </c>
      <c r="K251" s="21">
        <f t="shared" si="297"/>
        <v>43.8</v>
      </c>
      <c r="L251" s="21">
        <f t="shared" si="297"/>
        <v>33.4</v>
      </c>
      <c r="M251" s="21">
        <f t="shared" si="297"/>
        <v>12</v>
      </c>
      <c r="N251" s="17"/>
      <c r="O251" s="21" t="e">
        <f>MODE(O21:O50)</f>
        <v>#N/A</v>
      </c>
      <c r="P251" s="17"/>
      <c r="Q251" s="21"/>
      <c r="R251" s="21"/>
      <c r="S251" s="22"/>
      <c r="T251" s="21"/>
      <c r="U251" s="21">
        <f aca="true" t="shared" si="298" ref="U251:AI251">MODE(U21:U50)</f>
        <v>42.5</v>
      </c>
      <c r="V251" s="21">
        <f t="shared" si="298"/>
        <v>41.873333333333335</v>
      </c>
      <c r="W251" s="21">
        <f t="shared" si="298"/>
        <v>67.2</v>
      </c>
      <c r="X251" s="21" t="e">
        <f t="shared" si="298"/>
        <v>#N/A</v>
      </c>
      <c r="Y251" s="21">
        <f t="shared" si="298"/>
        <v>46.53333333333333</v>
      </c>
      <c r="Z251" s="21">
        <f t="shared" si="298"/>
        <v>45.026666666666664</v>
      </c>
      <c r="AA251" s="21">
        <f t="shared" si="298"/>
        <v>16.933333333333334</v>
      </c>
      <c r="AB251" s="21">
        <f t="shared" si="298"/>
        <v>15</v>
      </c>
      <c r="AC251" s="21" t="e">
        <f t="shared" si="298"/>
        <v>#N/A</v>
      </c>
      <c r="AD251" s="21" t="e">
        <f t="shared" si="298"/>
        <v>#N/A</v>
      </c>
      <c r="AE251" s="21" t="e">
        <f t="shared" si="298"/>
        <v>#N/A</v>
      </c>
      <c r="AF251" s="21" t="e">
        <f t="shared" si="298"/>
        <v>#N/A</v>
      </c>
      <c r="AG251" s="21" t="e">
        <f t="shared" si="298"/>
        <v>#N/A</v>
      </c>
      <c r="AH251" s="21">
        <f t="shared" si="298"/>
        <v>42.375</v>
      </c>
      <c r="AI251" s="21" t="e">
        <f t="shared" si="298"/>
        <v>#N/A</v>
      </c>
      <c r="AJ251" s="21"/>
      <c r="AK251" s="21" t="e">
        <f>MODE(AK21:AK50)</f>
        <v>#N/A</v>
      </c>
      <c r="AL251" s="21" t="e">
        <f>MODE(AL21:AL50)</f>
        <v>#N/A</v>
      </c>
      <c r="AM251" s="21" t="e">
        <f>MODE(AM21:AM50)</f>
        <v>#N/A</v>
      </c>
      <c r="AN251" s="31"/>
      <c r="AO251" s="23"/>
      <c r="AP251" s="21">
        <f>MODE(AP21:AP50)</f>
        <v>64.9</v>
      </c>
    </row>
    <row r="252" spans="1:42" ht="12.75">
      <c r="A252" s="7" t="s">
        <v>46</v>
      </c>
      <c r="B252" s="17">
        <f aca="true" t="shared" si="299" ref="B252:M252">STDEVP(B21:B50)</f>
        <v>6.785373157674449</v>
      </c>
      <c r="C252" s="17">
        <f t="shared" si="299"/>
        <v>6.163315305544205</v>
      </c>
      <c r="D252" s="17">
        <f t="shared" si="299"/>
        <v>4.104854849240571</v>
      </c>
      <c r="E252" s="17">
        <f t="shared" si="299"/>
        <v>3.3176028829395614</v>
      </c>
      <c r="F252" s="17">
        <f t="shared" si="299"/>
        <v>3.4612602072398744</v>
      </c>
      <c r="G252" s="17">
        <f t="shared" si="299"/>
        <v>3.571902698687197</v>
      </c>
      <c r="H252" s="17">
        <f t="shared" si="299"/>
        <v>2.703281955944169</v>
      </c>
      <c r="I252" s="17">
        <f t="shared" si="299"/>
        <v>2.391886749455798</v>
      </c>
      <c r="J252" s="17">
        <f t="shared" si="299"/>
        <v>2.7687161083955307</v>
      </c>
      <c r="K252" s="17">
        <f t="shared" si="299"/>
        <v>3.8560327914696066</v>
      </c>
      <c r="L252" s="17">
        <f t="shared" si="299"/>
        <v>3.658682215710397</v>
      </c>
      <c r="M252" s="17">
        <f t="shared" si="299"/>
        <v>5.719483271143371</v>
      </c>
      <c r="N252" s="17"/>
      <c r="O252" s="17">
        <f>STDEVP(O21:O50)</f>
        <v>1.7456848031929377</v>
      </c>
      <c r="P252" s="17"/>
      <c r="Q252" s="17"/>
      <c r="R252" s="17"/>
      <c r="T252" s="17"/>
      <c r="U252" s="17">
        <f aca="true" t="shared" si="300" ref="U252:AI252">STDEVP(U21:U50)</f>
        <v>2.0836933022347077</v>
      </c>
      <c r="V252" s="17">
        <f t="shared" si="300"/>
        <v>0.6411597901796469</v>
      </c>
      <c r="W252" s="17">
        <f t="shared" si="300"/>
        <v>2.057202043289278</v>
      </c>
      <c r="X252" s="17">
        <f t="shared" si="300"/>
        <v>1.2341202694657316</v>
      </c>
      <c r="Y252" s="17">
        <f t="shared" si="300"/>
        <v>2.1641934602371706</v>
      </c>
      <c r="Z252" s="17">
        <f t="shared" si="300"/>
        <v>0.7754033597879052</v>
      </c>
      <c r="AA252" s="17">
        <f t="shared" si="300"/>
        <v>3.9375321280288293</v>
      </c>
      <c r="AB252" s="17">
        <f t="shared" si="300"/>
        <v>1.5588432558458991</v>
      </c>
      <c r="AC252" s="17">
        <f t="shared" si="300"/>
        <v>0.8156630662561103</v>
      </c>
      <c r="AD252" s="17">
        <f t="shared" si="300"/>
        <v>1.6851164922914352</v>
      </c>
      <c r="AE252" s="17">
        <f t="shared" si="300"/>
        <v>0.9109625962968246</v>
      </c>
      <c r="AF252" s="17">
        <f t="shared" si="300"/>
        <v>2.5635903281083037</v>
      </c>
      <c r="AG252" s="17">
        <f t="shared" si="300"/>
        <v>0.87782168666549</v>
      </c>
      <c r="AH252" s="17">
        <f t="shared" si="300"/>
        <v>1.8224885687798789</v>
      </c>
      <c r="AI252" s="17">
        <f t="shared" si="300"/>
        <v>0.7984293145735378</v>
      </c>
      <c r="AJ252" s="17"/>
      <c r="AK252" s="17">
        <f>STDEVP(AK21:AK50)</f>
        <v>2.5680470674698976</v>
      </c>
      <c r="AL252" s="17">
        <f>STDEVP(AL21:AL50)</f>
        <v>1.801719771718808</v>
      </c>
      <c r="AM252" s="17">
        <f>STDEVP(AM21:AM50)</f>
        <v>1.6531514283518405</v>
      </c>
      <c r="AN252" s="23"/>
      <c r="AO252" s="7"/>
      <c r="AP252" s="17">
        <f>STDEVP(AP21:AP50)</f>
        <v>1.9433068894713108</v>
      </c>
    </row>
    <row r="253" spans="1:42" ht="12.75">
      <c r="A253" s="7" t="s">
        <v>54</v>
      </c>
      <c r="B253" s="7">
        <f aca="true" t="shared" si="301" ref="B253:M253">SKEW(B21:B50)</f>
        <v>-0.3587136357551641</v>
      </c>
      <c r="C253" s="7">
        <f t="shared" si="301"/>
        <v>-0.3947317386738079</v>
      </c>
      <c r="D253" s="7">
        <f t="shared" si="301"/>
        <v>-0.13140846754204702</v>
      </c>
      <c r="E253" s="7">
        <f t="shared" si="301"/>
        <v>0.8212552544805781</v>
      </c>
      <c r="F253" s="7">
        <f t="shared" si="301"/>
        <v>0.0823164229110212</v>
      </c>
      <c r="G253" s="7">
        <f t="shared" si="301"/>
        <v>0.26095496957625364</v>
      </c>
      <c r="H253" s="7">
        <f t="shared" si="301"/>
        <v>0.29183441195860566</v>
      </c>
      <c r="I253" s="7">
        <f t="shared" si="301"/>
        <v>0.005881764629717231</v>
      </c>
      <c r="J253" s="7">
        <f t="shared" si="301"/>
        <v>-0.24079715589524484</v>
      </c>
      <c r="K253" s="7">
        <f t="shared" si="301"/>
        <v>-0.6729235268239097</v>
      </c>
      <c r="L253" s="7">
        <f t="shared" si="301"/>
        <v>0.09913296535757066</v>
      </c>
      <c r="M253" s="7">
        <f t="shared" si="301"/>
        <v>0.08554324292340836</v>
      </c>
      <c r="N253" s="17"/>
      <c r="O253" s="7">
        <f>SKEW(O21:O50)</f>
        <v>0.32416363409240206</v>
      </c>
      <c r="P253" s="17"/>
      <c r="Q253" s="17"/>
      <c r="R253" s="17"/>
      <c r="T253" s="17"/>
      <c r="U253" s="7">
        <f aca="true" t="shared" si="302" ref="U253:AI253">SKEW(U21:U50)</f>
        <v>0.11706737732011474</v>
      </c>
      <c r="V253" s="7">
        <f t="shared" si="302"/>
        <v>0.321198100277489</v>
      </c>
      <c r="W253" s="7">
        <f t="shared" si="302"/>
        <v>-0.5555706114547025</v>
      </c>
      <c r="X253" s="7">
        <f t="shared" si="302"/>
        <v>-0.08792375517942222</v>
      </c>
      <c r="Y253" s="7">
        <f t="shared" si="302"/>
        <v>0.4100702883969633</v>
      </c>
      <c r="Z253" s="7">
        <f t="shared" si="302"/>
        <v>0.09297891849240154</v>
      </c>
      <c r="AA253" s="7">
        <f t="shared" si="302"/>
        <v>-0.11430580202528418</v>
      </c>
      <c r="AB253" s="7">
        <f t="shared" si="302"/>
        <v>0.6311316307417983</v>
      </c>
      <c r="AC253" s="7">
        <f t="shared" si="302"/>
        <v>0.08345263865583105</v>
      </c>
      <c r="AD253" s="7">
        <f t="shared" si="302"/>
        <v>-0.14526396909143055</v>
      </c>
      <c r="AE253" s="7">
        <f t="shared" si="302"/>
        <v>-0.295313797954042</v>
      </c>
      <c r="AF253" s="7">
        <f t="shared" si="302"/>
        <v>0.018575685020994406</v>
      </c>
      <c r="AG253" s="7">
        <f t="shared" si="302"/>
        <v>0.5093781753912164</v>
      </c>
      <c r="AH253" s="7">
        <f t="shared" si="302"/>
        <v>0.25648925011640733</v>
      </c>
      <c r="AI253" s="7">
        <f t="shared" si="302"/>
        <v>0.15346859355822254</v>
      </c>
      <c r="AJ253" s="17"/>
      <c r="AK253" s="7">
        <f>SKEW(AK21:AK50)</f>
        <v>0.10874767985895051</v>
      </c>
      <c r="AL253" s="7">
        <f>SKEW(AL21:AL50)</f>
        <v>0.2927810076364765</v>
      </c>
      <c r="AM253" s="7">
        <f>SKEW(AM21:AM50)</f>
        <v>0.2546926042181666</v>
      </c>
      <c r="AN253" s="23"/>
      <c r="AO253" s="7"/>
      <c r="AP253" s="7">
        <f>SKEW(AP21:AP50)</f>
        <v>-0.15890887088873556</v>
      </c>
    </row>
    <row r="254" spans="1:42" ht="12.75">
      <c r="A254" s="24" t="s">
        <v>28</v>
      </c>
      <c r="B254" s="29">
        <f aca="true" t="shared" si="303" ref="B254:M254">MAX(B21:B50)</f>
        <v>22.4</v>
      </c>
      <c r="C254" s="29">
        <f t="shared" si="303"/>
        <v>27.2</v>
      </c>
      <c r="D254" s="29">
        <f t="shared" si="303"/>
        <v>34.7</v>
      </c>
      <c r="E254" s="29">
        <f t="shared" si="303"/>
        <v>51.4</v>
      </c>
      <c r="F254" s="29">
        <f t="shared" si="303"/>
        <v>61.8</v>
      </c>
      <c r="G254" s="29">
        <f t="shared" si="303"/>
        <v>72</v>
      </c>
      <c r="H254" s="29">
        <f t="shared" si="303"/>
        <v>75</v>
      </c>
      <c r="I254" s="29">
        <f t="shared" si="303"/>
        <v>72.1</v>
      </c>
      <c r="J254" s="29">
        <f t="shared" si="303"/>
        <v>64.4</v>
      </c>
      <c r="K254" s="29">
        <f t="shared" si="303"/>
        <v>53.2</v>
      </c>
      <c r="L254" s="29">
        <f t="shared" si="303"/>
        <v>38.8</v>
      </c>
      <c r="M254" s="29">
        <f t="shared" si="303"/>
        <v>28.1</v>
      </c>
      <c r="N254" s="17"/>
      <c r="O254" s="29">
        <f>MAX(O21:O50)</f>
        <v>47.025</v>
      </c>
      <c r="P254" s="17"/>
      <c r="Q254" s="29">
        <f>MAX(Q21:Q50)</f>
        <v>75</v>
      </c>
      <c r="R254" s="29">
        <f>MAX(R21:R50)</f>
        <v>21.4</v>
      </c>
      <c r="S254" s="34">
        <f>MAX(S21:S50)</f>
        <v>12</v>
      </c>
      <c r="T254" s="29"/>
      <c r="U254" s="29">
        <f aca="true" t="shared" si="304" ref="U254:AI254">MAX(U21:U50)</f>
        <v>46.03333333333333</v>
      </c>
      <c r="V254" s="29">
        <f t="shared" si="304"/>
        <v>43.086666666666666</v>
      </c>
      <c r="W254" s="29">
        <f t="shared" si="304"/>
        <v>70.43333333333334</v>
      </c>
      <c r="X254" s="29">
        <f t="shared" si="304"/>
        <v>68.6</v>
      </c>
      <c r="Y254" s="29">
        <f t="shared" si="304"/>
        <v>51.43333333333334</v>
      </c>
      <c r="Z254" s="29">
        <f t="shared" si="304"/>
        <v>46.88666666666666</v>
      </c>
      <c r="AA254" s="29">
        <f t="shared" si="304"/>
        <v>22.866666666666664</v>
      </c>
      <c r="AB254" s="29">
        <f t="shared" si="304"/>
        <v>18.86</v>
      </c>
      <c r="AC254" s="29">
        <f t="shared" si="304"/>
        <v>43.834999999999994</v>
      </c>
      <c r="AD254" s="29">
        <f t="shared" si="304"/>
        <v>63.1</v>
      </c>
      <c r="AE254" s="29">
        <f t="shared" si="304"/>
        <v>60.756666666666675</v>
      </c>
      <c r="AF254" s="29">
        <f t="shared" si="304"/>
        <v>29.96666666666667</v>
      </c>
      <c r="AG254" s="29">
        <f t="shared" si="304"/>
        <v>26.976666666666667</v>
      </c>
      <c r="AH254" s="29">
        <f t="shared" si="304"/>
        <v>46.53333333333333</v>
      </c>
      <c r="AI254" s="29">
        <f t="shared" si="304"/>
        <v>43.69833333333334</v>
      </c>
      <c r="AJ254" s="29"/>
      <c r="AK254" s="29">
        <f>MAX(AK21:AK50)</f>
        <v>41.6</v>
      </c>
      <c r="AL254" s="29">
        <f>MAX(AL21:AL50)</f>
        <v>53.45000000000001</v>
      </c>
      <c r="AM254" s="29">
        <f>MAX(AM21:AM50)</f>
        <v>45.574999999999996</v>
      </c>
      <c r="AN254" s="7"/>
      <c r="AO254" s="7"/>
      <c r="AP254" s="29">
        <f>MAX(AP21:AP50)</f>
        <v>68.275</v>
      </c>
    </row>
    <row r="255" spans="1:42" ht="12.75">
      <c r="A255" s="24" t="s">
        <v>29</v>
      </c>
      <c r="B255" s="29">
        <f aca="true" t="shared" si="305" ref="B255:M255">MIN(B21:B50)</f>
        <v>-5.1</v>
      </c>
      <c r="C255" s="29">
        <f t="shared" si="305"/>
        <v>0.4</v>
      </c>
      <c r="D255" s="29">
        <f t="shared" si="305"/>
        <v>20</v>
      </c>
      <c r="E255" s="29">
        <f t="shared" si="305"/>
        <v>36.7</v>
      </c>
      <c r="F255" s="29">
        <f t="shared" si="305"/>
        <v>47.6</v>
      </c>
      <c r="G255" s="29">
        <f t="shared" si="305"/>
        <v>59.1</v>
      </c>
      <c r="H255" s="29">
        <f t="shared" si="305"/>
        <v>64.4</v>
      </c>
      <c r="I255" s="29">
        <f t="shared" si="305"/>
        <v>61</v>
      </c>
      <c r="J255" s="29">
        <f t="shared" si="305"/>
        <v>51.8</v>
      </c>
      <c r="K255" s="29">
        <f t="shared" si="305"/>
        <v>36.5</v>
      </c>
      <c r="L255" s="29">
        <f t="shared" si="305"/>
        <v>24.1</v>
      </c>
      <c r="M255" s="29">
        <f t="shared" si="305"/>
        <v>8</v>
      </c>
      <c r="N255" s="17"/>
      <c r="O255" s="29">
        <f>MIN(O21:O50)</f>
        <v>37.974999999999994</v>
      </c>
      <c r="P255" s="17"/>
      <c r="Q255" s="29">
        <f>MIN(Q21:Q50)</f>
        <v>64.4</v>
      </c>
      <c r="R255" s="29">
        <f>MIN(R21:R50)</f>
        <v>-5.1</v>
      </c>
      <c r="S255" s="34">
        <f>MIN(S21:S50)</f>
        <v>12</v>
      </c>
      <c r="T255" s="29"/>
      <c r="U255" s="29">
        <f aca="true" t="shared" si="306" ref="U255:AI255">MIN(U21:U50)</f>
        <v>37.833333333333336</v>
      </c>
      <c r="V255" s="29">
        <f t="shared" si="306"/>
        <v>40.18</v>
      </c>
      <c r="W255" s="29">
        <f t="shared" si="306"/>
        <v>61.5</v>
      </c>
      <c r="X255" s="29">
        <f t="shared" si="306"/>
        <v>64.46000000000001</v>
      </c>
      <c r="Y255" s="29">
        <f t="shared" si="306"/>
        <v>41.76666666666666</v>
      </c>
      <c r="Z255" s="29">
        <f t="shared" si="306"/>
        <v>43.99333333333333</v>
      </c>
      <c r="AA255" s="29">
        <f t="shared" si="306"/>
        <v>7.966666666666666</v>
      </c>
      <c r="AB255" s="29">
        <f t="shared" si="306"/>
        <v>12.286666666666667</v>
      </c>
      <c r="AC255" s="29">
        <f t="shared" si="306"/>
        <v>41.01</v>
      </c>
      <c r="AD255" s="29">
        <f t="shared" si="306"/>
        <v>55.366666666666674</v>
      </c>
      <c r="AE255" s="29">
        <f t="shared" si="306"/>
        <v>57.40666666666667</v>
      </c>
      <c r="AF255" s="29">
        <f t="shared" si="306"/>
        <v>19.583333333333336</v>
      </c>
      <c r="AG255" s="29">
        <f t="shared" si="306"/>
        <v>23.636666666666667</v>
      </c>
      <c r="AH255" s="29">
        <f t="shared" si="306"/>
        <v>38.56666666666667</v>
      </c>
      <c r="AI255" s="29">
        <f t="shared" si="306"/>
        <v>40.92166666666667</v>
      </c>
      <c r="AJ255" s="29"/>
      <c r="AK255" s="29">
        <f>MIN(AK21:AK50)</f>
        <v>31.13333333333333</v>
      </c>
      <c r="AL255" s="29">
        <f>MIN(AL21:AL50)</f>
        <v>44.81666666666666</v>
      </c>
      <c r="AM255" s="29">
        <f>MIN(AM21:AM50)</f>
        <v>39.141666666666666</v>
      </c>
      <c r="AN255" s="7"/>
      <c r="AO255" s="29"/>
      <c r="AP255" s="29">
        <f>MIN(AP21:AP50)</f>
        <v>60.7</v>
      </c>
    </row>
    <row r="256" spans="1:42" ht="12.75">
      <c r="A256" s="24" t="s">
        <v>47</v>
      </c>
      <c r="B256" s="30">
        <f aca="true" t="shared" si="307" ref="B256:M256">COUNT(B21:B50)</f>
        <v>30</v>
      </c>
      <c r="C256" s="30">
        <f t="shared" si="307"/>
        <v>30</v>
      </c>
      <c r="D256" s="30">
        <f t="shared" si="307"/>
        <v>30</v>
      </c>
      <c r="E256" s="30">
        <f t="shared" si="307"/>
        <v>30</v>
      </c>
      <c r="F256" s="30">
        <f t="shared" si="307"/>
        <v>30</v>
      </c>
      <c r="G256" s="30">
        <f t="shared" si="307"/>
        <v>30</v>
      </c>
      <c r="H256" s="30">
        <f t="shared" si="307"/>
        <v>30</v>
      </c>
      <c r="I256" s="30">
        <f t="shared" si="307"/>
        <v>30</v>
      </c>
      <c r="J256" s="30">
        <f t="shared" si="307"/>
        <v>30</v>
      </c>
      <c r="K256" s="30">
        <f t="shared" si="307"/>
        <v>30</v>
      </c>
      <c r="L256" s="30">
        <f t="shared" si="307"/>
        <v>30</v>
      </c>
      <c r="M256" s="30">
        <f t="shared" si="307"/>
        <v>30</v>
      </c>
      <c r="N256" s="17"/>
      <c r="O256" s="30">
        <f>COUNT(O21:O50)</f>
        <v>30</v>
      </c>
      <c r="P256" s="17"/>
      <c r="Q256" s="29"/>
      <c r="R256" s="29"/>
      <c r="S256" s="34"/>
      <c r="T256" s="29"/>
      <c r="U256" s="30">
        <f aca="true" t="shared" si="308" ref="U256:AI256">COUNT(U21:U50)</f>
        <v>30</v>
      </c>
      <c r="V256" s="30">
        <f t="shared" si="308"/>
        <v>30</v>
      </c>
      <c r="W256" s="30">
        <f t="shared" si="308"/>
        <v>30</v>
      </c>
      <c r="X256" s="30">
        <f t="shared" si="308"/>
        <v>30</v>
      </c>
      <c r="Y256" s="30">
        <f t="shared" si="308"/>
        <v>30</v>
      </c>
      <c r="Z256" s="30">
        <f t="shared" si="308"/>
        <v>30</v>
      </c>
      <c r="AA256" s="30">
        <f t="shared" si="308"/>
        <v>30</v>
      </c>
      <c r="AB256" s="30">
        <f t="shared" si="308"/>
        <v>30</v>
      </c>
      <c r="AC256" s="30">
        <f t="shared" si="308"/>
        <v>30</v>
      </c>
      <c r="AD256" s="30">
        <f t="shared" si="308"/>
        <v>30</v>
      </c>
      <c r="AE256" s="30">
        <f t="shared" si="308"/>
        <v>30</v>
      </c>
      <c r="AF256" s="30">
        <f t="shared" si="308"/>
        <v>30</v>
      </c>
      <c r="AG256" s="30">
        <f t="shared" si="308"/>
        <v>30</v>
      </c>
      <c r="AH256" s="30">
        <f t="shared" si="308"/>
        <v>30</v>
      </c>
      <c r="AI256" s="30">
        <f t="shared" si="308"/>
        <v>30</v>
      </c>
      <c r="AJ256" s="29"/>
      <c r="AK256" s="30">
        <f>COUNT(AK21:AK50)</f>
        <v>30</v>
      </c>
      <c r="AL256" s="30">
        <f>COUNT(AL21:AL50)</f>
        <v>30</v>
      </c>
      <c r="AM256" s="30">
        <f>COUNT(AM21:AM50)</f>
        <v>30</v>
      </c>
      <c r="AN256" s="7"/>
      <c r="AO256" s="29"/>
      <c r="AP256" s="30">
        <f>COUNT(AP21:AP50)</f>
        <v>30</v>
      </c>
    </row>
    <row r="257" spans="1:42" ht="12.75">
      <c r="A257" s="24" t="s">
        <v>48</v>
      </c>
      <c r="B257" s="17">
        <v>11.9</v>
      </c>
      <c r="C257" s="17">
        <v>15.4</v>
      </c>
      <c r="D257" s="17">
        <v>27.4</v>
      </c>
      <c r="E257" s="17">
        <v>42</v>
      </c>
      <c r="F257" s="17">
        <v>54.7</v>
      </c>
      <c r="G257" s="17">
        <v>64.2</v>
      </c>
      <c r="H257" s="17">
        <v>69.6</v>
      </c>
      <c r="I257" s="17">
        <v>66.1</v>
      </c>
      <c r="J257" s="17">
        <v>58.5</v>
      </c>
      <c r="K257" s="17">
        <v>46.4</v>
      </c>
      <c r="L257" s="17">
        <v>31.4</v>
      </c>
      <c r="M257" s="17">
        <v>18.3</v>
      </c>
      <c r="N257" s="17"/>
      <c r="O257" s="30"/>
      <c r="P257" s="17"/>
      <c r="Q257" s="29"/>
      <c r="R257" s="29"/>
      <c r="S257" s="34"/>
      <c r="T257" s="29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9"/>
      <c r="AK257" s="30"/>
      <c r="AL257" s="30"/>
      <c r="AM257" s="30"/>
      <c r="AN257" s="7"/>
      <c r="AO257" s="29"/>
      <c r="AP257" s="30"/>
    </row>
    <row r="258" spans="1:42" ht="12.75">
      <c r="A258" s="24" t="s">
        <v>49</v>
      </c>
      <c r="B258" s="17">
        <f aca="true" t="shared" si="309" ref="B258:N258">B249-B257</f>
        <v>-0.006666666666667709</v>
      </c>
      <c r="C258" s="17">
        <f t="shared" si="309"/>
        <v>0.04333333333333478</v>
      </c>
      <c r="D258" s="17">
        <f t="shared" si="309"/>
        <v>-0.050000000000007816</v>
      </c>
      <c r="E258" s="17">
        <f t="shared" si="309"/>
        <v>-0.013333333333342523</v>
      </c>
      <c r="F258" s="17">
        <f t="shared" si="309"/>
        <v>-0.036666666666683057</v>
      </c>
      <c r="G258" s="17">
        <f t="shared" si="309"/>
        <v>0.013333333333335418</v>
      </c>
      <c r="H258" s="17">
        <f t="shared" si="309"/>
        <v>-0.03999999999999204</v>
      </c>
      <c r="I258" s="17">
        <f t="shared" si="309"/>
        <v>0.043333333333336554</v>
      </c>
      <c r="J258" s="17">
        <f t="shared" si="309"/>
        <v>0.043333333333336554</v>
      </c>
      <c r="K258" s="17">
        <f t="shared" si="309"/>
        <v>-0.036666666666668846</v>
      </c>
      <c r="L258" s="17">
        <f t="shared" si="309"/>
        <v>-0.02666666666666373</v>
      </c>
      <c r="M258" s="17">
        <f t="shared" si="309"/>
        <v>-0.046666666666666856</v>
      </c>
      <c r="N258" s="17">
        <f t="shared" si="309"/>
        <v>42.14888888888889</v>
      </c>
      <c r="O258" s="30"/>
      <c r="P258" s="17"/>
      <c r="Q258" s="29"/>
      <c r="R258" s="29"/>
      <c r="S258" s="34"/>
      <c r="T258" s="29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9"/>
      <c r="AK258" s="30"/>
      <c r="AL258" s="30"/>
      <c r="AM258" s="30"/>
      <c r="AN258" s="7"/>
      <c r="AO258" s="29"/>
      <c r="AP258" s="30"/>
    </row>
    <row r="259" spans="2:42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O259" s="7"/>
      <c r="Q259" s="7"/>
      <c r="R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K259" s="7"/>
      <c r="AL259" s="7"/>
      <c r="AM259" s="7"/>
      <c r="AN259" s="29"/>
      <c r="AO259" s="29"/>
      <c r="AP259" s="7"/>
    </row>
    <row r="260" spans="1:42" ht="12.75">
      <c r="A260" t="s">
        <v>42</v>
      </c>
      <c r="B260" s="20">
        <f>+A11</f>
        <v>1901</v>
      </c>
      <c r="C260" s="20">
        <f>A40</f>
        <v>1930</v>
      </c>
      <c r="D260" s="7"/>
      <c r="E260" s="20">
        <f>+C260-B260+1</f>
        <v>30</v>
      </c>
      <c r="F260" s="7"/>
      <c r="G260" s="7"/>
      <c r="H260" s="7"/>
      <c r="I260" s="7"/>
      <c r="J260" s="7"/>
      <c r="K260" s="7"/>
      <c r="L260" s="7"/>
      <c r="M260" s="7"/>
      <c r="O260" s="7"/>
      <c r="P260" s="7"/>
      <c r="Q260" s="7"/>
      <c r="R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K260" s="7"/>
      <c r="AL260" s="7"/>
      <c r="AM260" s="7"/>
      <c r="AN260" s="29"/>
      <c r="AO260" s="7"/>
      <c r="AP260" s="7"/>
    </row>
    <row r="261" spans="1:42" ht="12.75">
      <c r="A261" s="7" t="s">
        <v>43</v>
      </c>
      <c r="B261" s="32">
        <f aca="true" t="shared" si="310" ref="B261:M261">AVERAGE(B11:B40)</f>
        <v>11.23666666666667</v>
      </c>
      <c r="C261" s="32">
        <f t="shared" si="310"/>
        <v>14.563333333333333</v>
      </c>
      <c r="D261" s="32">
        <f t="shared" si="310"/>
        <v>28.38666666666667</v>
      </c>
      <c r="E261" s="32">
        <f t="shared" si="310"/>
        <v>42.303333333333335</v>
      </c>
      <c r="F261" s="32">
        <f t="shared" si="310"/>
        <v>53.919999999999995</v>
      </c>
      <c r="G261" s="32">
        <f t="shared" si="310"/>
        <v>63.53333333333333</v>
      </c>
      <c r="H261" s="32">
        <f t="shared" si="310"/>
        <v>68.61333333333336</v>
      </c>
      <c r="I261" s="32">
        <f t="shared" si="310"/>
        <v>65.57000000000001</v>
      </c>
      <c r="J261" s="32">
        <f t="shared" si="310"/>
        <v>58.11666666666666</v>
      </c>
      <c r="K261" s="32">
        <f t="shared" si="310"/>
        <v>46.22333333333333</v>
      </c>
      <c r="L261" s="32">
        <f t="shared" si="310"/>
        <v>31.676666666666662</v>
      </c>
      <c r="M261" s="32">
        <f t="shared" si="310"/>
        <v>17.41</v>
      </c>
      <c r="N261" s="17">
        <f>AVERAGE(B261:M261)</f>
        <v>41.79611111111112</v>
      </c>
      <c r="O261" s="32">
        <f>AVERAGE(O11:O40)</f>
        <v>41.79611111111111</v>
      </c>
      <c r="P261" s="17"/>
      <c r="Q261" s="32"/>
      <c r="R261" s="32"/>
      <c r="S261" s="33"/>
      <c r="T261" s="32"/>
      <c r="U261" s="32">
        <f aca="true" t="shared" si="311" ref="U261:AI261">AVERAGE(U11:U40)</f>
        <v>41.53666666666666</v>
      </c>
      <c r="V261" s="32">
        <f t="shared" si="311"/>
        <v>41.46888888888889</v>
      </c>
      <c r="W261" s="32">
        <f t="shared" si="311"/>
        <v>65.90555555555555</v>
      </c>
      <c r="X261" s="32">
        <f t="shared" si="311"/>
        <v>65.94822222222223</v>
      </c>
      <c r="Y261" s="32">
        <f t="shared" si="311"/>
        <v>45.338888888888874</v>
      </c>
      <c r="Z261" s="32">
        <f t="shared" si="311"/>
        <v>45.44377777777778</v>
      </c>
      <c r="AA261" s="32">
        <f t="shared" si="311"/>
        <v>14.676666666666668</v>
      </c>
      <c r="AB261" s="32">
        <f t="shared" si="311"/>
        <v>14.681555555555551</v>
      </c>
      <c r="AC261" s="32">
        <f t="shared" si="311"/>
        <v>41.86572222222222</v>
      </c>
      <c r="AD261" s="32">
        <f t="shared" si="311"/>
        <v>58.676111111111126</v>
      </c>
      <c r="AE261" s="32">
        <f t="shared" si="311"/>
        <v>58.71744444444446</v>
      </c>
      <c r="AF261" s="32">
        <f t="shared" si="311"/>
        <v>25.067777777777778</v>
      </c>
      <c r="AG261" s="32">
        <f t="shared" si="311"/>
        <v>25.05555555555555</v>
      </c>
      <c r="AH261" s="32">
        <f t="shared" si="311"/>
        <v>41.87972222222223</v>
      </c>
      <c r="AI261" s="32">
        <f t="shared" si="311"/>
        <v>41.89711111111111</v>
      </c>
      <c r="AJ261" s="32"/>
      <c r="AK261" s="32">
        <f>AVERAGE(AK11:AK40)</f>
        <v>35.65722222222222</v>
      </c>
      <c r="AL261" s="32">
        <f>AVERAGE(AL11:AL40)</f>
        <v>47.934999999999995</v>
      </c>
      <c r="AM261" s="32">
        <f>AVERAGE(AM11:AM40)</f>
        <v>41.86861111111111</v>
      </c>
      <c r="AN261" s="7"/>
      <c r="AP261" s="32">
        <f>AVERAGE(AP11:AP40)</f>
        <v>63.95833333333333</v>
      </c>
    </row>
    <row r="262" spans="1:42" ht="12.75">
      <c r="A262" t="s">
        <v>44</v>
      </c>
      <c r="B262" s="21">
        <f aca="true" t="shared" si="312" ref="B262:M262">MEDIAN(B11:B40)</f>
        <v>12.8</v>
      </c>
      <c r="C262" s="21">
        <f t="shared" si="312"/>
        <v>14.4</v>
      </c>
      <c r="D262" s="21">
        <f t="shared" si="312"/>
        <v>28.75</v>
      </c>
      <c r="E262" s="21">
        <f t="shared" si="312"/>
        <v>42.349999999999994</v>
      </c>
      <c r="F262" s="21">
        <f t="shared" si="312"/>
        <v>54.05</v>
      </c>
      <c r="G262" s="21">
        <f t="shared" si="312"/>
        <v>63.1</v>
      </c>
      <c r="H262" s="21">
        <f t="shared" si="312"/>
        <v>68.1</v>
      </c>
      <c r="I262" s="21">
        <f t="shared" si="312"/>
        <v>65.55000000000001</v>
      </c>
      <c r="J262" s="21">
        <f t="shared" si="312"/>
        <v>57.75</v>
      </c>
      <c r="K262" s="21">
        <f t="shared" si="312"/>
        <v>46.25</v>
      </c>
      <c r="L262" s="21">
        <f t="shared" si="312"/>
        <v>31.65</v>
      </c>
      <c r="M262" s="21">
        <f t="shared" si="312"/>
        <v>17</v>
      </c>
      <c r="N262" s="17"/>
      <c r="O262" s="21">
        <f>MEDIAN(O11:O40)</f>
        <v>42.13333333333333</v>
      </c>
      <c r="P262" s="17"/>
      <c r="Q262" s="21"/>
      <c r="R262" s="21"/>
      <c r="S262" s="22"/>
      <c r="T262" s="21"/>
      <c r="U262" s="21">
        <f aca="true" t="shared" si="313" ref="U262:AI262">MEDIAN(U11:U40)</f>
        <v>41.85</v>
      </c>
      <c r="V262" s="21">
        <f t="shared" si="313"/>
        <v>41.373333333333335</v>
      </c>
      <c r="W262" s="21">
        <f t="shared" si="313"/>
        <v>65.86666666666667</v>
      </c>
      <c r="X262" s="21">
        <f t="shared" si="313"/>
        <v>65.95666666666666</v>
      </c>
      <c r="Y262" s="21">
        <f t="shared" si="313"/>
        <v>45.61666666666666</v>
      </c>
      <c r="Z262" s="21">
        <f t="shared" si="313"/>
        <v>45.36</v>
      </c>
      <c r="AA262" s="21">
        <f t="shared" si="313"/>
        <v>15.033333333333331</v>
      </c>
      <c r="AB262" s="21">
        <f t="shared" si="313"/>
        <v>14.786666666666665</v>
      </c>
      <c r="AC262" s="21">
        <f t="shared" si="313"/>
        <v>41.906666666666666</v>
      </c>
      <c r="AD262" s="21">
        <f t="shared" si="313"/>
        <v>58.516666666666666</v>
      </c>
      <c r="AE262" s="21">
        <f t="shared" si="313"/>
        <v>58.656666666666666</v>
      </c>
      <c r="AF262" s="21">
        <f t="shared" si="313"/>
        <v>25.19166666666667</v>
      </c>
      <c r="AG262" s="21">
        <f t="shared" si="313"/>
        <v>24.845000000000002</v>
      </c>
      <c r="AH262" s="21">
        <f t="shared" si="313"/>
        <v>41.93333333333334</v>
      </c>
      <c r="AI262" s="21">
        <f t="shared" si="313"/>
        <v>41.897499999999994</v>
      </c>
      <c r="AJ262" s="21"/>
      <c r="AK262" s="21">
        <f>MEDIAN(AK11:AK40)</f>
        <v>35.74166666666667</v>
      </c>
      <c r="AL262" s="21">
        <f>MEDIAN(AL11:AL40)</f>
        <v>48.008333333333326</v>
      </c>
      <c r="AM262" s="21">
        <f>MEDIAN(AM11:AM40)</f>
        <v>42.0125</v>
      </c>
      <c r="AP262" s="21">
        <f>MEDIAN(AP11:AP40)</f>
        <v>64.4</v>
      </c>
    </row>
    <row r="263" spans="1:42" ht="12.75">
      <c r="A263" t="s">
        <v>45</v>
      </c>
      <c r="B263" s="21">
        <f aca="true" t="shared" si="314" ref="B263:M263">MODE(B11:B40)</f>
        <v>15</v>
      </c>
      <c r="C263" s="21">
        <f t="shared" si="314"/>
        <v>18.1</v>
      </c>
      <c r="D263" s="21">
        <f t="shared" si="314"/>
        <v>34.1</v>
      </c>
      <c r="E263" s="21">
        <f t="shared" si="314"/>
        <v>42.4</v>
      </c>
      <c r="F263" s="21">
        <f t="shared" si="314"/>
        <v>52.4</v>
      </c>
      <c r="G263" s="21">
        <f t="shared" si="314"/>
        <v>63.1</v>
      </c>
      <c r="H263" s="21">
        <f t="shared" si="314"/>
        <v>67.4</v>
      </c>
      <c r="I263" s="21">
        <f t="shared" si="314"/>
        <v>68.5</v>
      </c>
      <c r="J263" s="21">
        <f t="shared" si="314"/>
        <v>57.2</v>
      </c>
      <c r="K263" s="21">
        <f t="shared" si="314"/>
        <v>47.8</v>
      </c>
      <c r="L263" s="21">
        <f t="shared" si="314"/>
        <v>31.5</v>
      </c>
      <c r="M263" s="21">
        <f t="shared" si="314"/>
        <v>16.4</v>
      </c>
      <c r="N263" s="17"/>
      <c r="O263" s="21" t="e">
        <f>MODE(O11:O40)</f>
        <v>#N/A</v>
      </c>
      <c r="P263" s="17"/>
      <c r="Q263" s="21"/>
      <c r="R263" s="21"/>
      <c r="S263" s="22"/>
      <c r="T263" s="21"/>
      <c r="U263" s="21">
        <f aca="true" t="shared" si="315" ref="U263:AI263">MODE(U11:U40)</f>
        <v>42.5</v>
      </c>
      <c r="V263" s="21" t="e">
        <f t="shared" si="315"/>
        <v>#N/A</v>
      </c>
      <c r="W263" s="21">
        <f t="shared" si="315"/>
        <v>65.36666666666667</v>
      </c>
      <c r="X263" s="21" t="e">
        <f t="shared" si="315"/>
        <v>#N/A</v>
      </c>
      <c r="Y263" s="21">
        <f t="shared" si="315"/>
        <v>46.1</v>
      </c>
      <c r="Z263" s="21">
        <f t="shared" si="315"/>
        <v>45.026666666666664</v>
      </c>
      <c r="AA263" s="21">
        <f t="shared" si="315"/>
        <v>14.666666666666666</v>
      </c>
      <c r="AB263" s="21">
        <f t="shared" si="315"/>
        <v>15</v>
      </c>
      <c r="AC263" s="21" t="e">
        <f t="shared" si="315"/>
        <v>#N/A</v>
      </c>
      <c r="AD263" s="21" t="e">
        <f t="shared" si="315"/>
        <v>#N/A</v>
      </c>
      <c r="AE263" s="21" t="e">
        <f t="shared" si="315"/>
        <v>#N/A</v>
      </c>
      <c r="AF263" s="21">
        <f t="shared" si="315"/>
        <v>26.133333333333336</v>
      </c>
      <c r="AG263" s="21" t="e">
        <f t="shared" si="315"/>
        <v>#N/A</v>
      </c>
      <c r="AH263" s="21" t="e">
        <f t="shared" si="315"/>
        <v>#N/A</v>
      </c>
      <c r="AI263" s="21" t="e">
        <f t="shared" si="315"/>
        <v>#N/A</v>
      </c>
      <c r="AJ263" s="21"/>
      <c r="AK263" s="21" t="e">
        <f>MODE(AK11:AK40)</f>
        <v>#N/A</v>
      </c>
      <c r="AL263" s="21" t="e">
        <f>MODE(AL11:AL40)</f>
        <v>#N/A</v>
      </c>
      <c r="AM263" s="21" t="e">
        <f>MODE(AM11:AM40)</f>
        <v>#N/A</v>
      </c>
      <c r="AO263" s="31"/>
      <c r="AP263" s="21">
        <f>MODE(AP11:AP40)</f>
        <v>62.85</v>
      </c>
    </row>
    <row r="264" spans="1:42" ht="12.75">
      <c r="A264" s="7" t="s">
        <v>46</v>
      </c>
      <c r="B264" s="17">
        <f aca="true" t="shared" si="316" ref="B264:M264">STDEVP(B11:B40)</f>
        <v>6.008631754031488</v>
      </c>
      <c r="C264" s="17">
        <f t="shared" si="316"/>
        <v>5.403053663336033</v>
      </c>
      <c r="D264" s="17">
        <f t="shared" si="316"/>
        <v>4.755749736430115</v>
      </c>
      <c r="E264" s="17">
        <f t="shared" si="316"/>
        <v>3.7960052101591693</v>
      </c>
      <c r="F264" s="17">
        <f t="shared" si="316"/>
        <v>3.248527871718716</v>
      </c>
      <c r="G264" s="17">
        <f t="shared" si="316"/>
        <v>3.0492986443151513</v>
      </c>
      <c r="H264" s="17">
        <f t="shared" si="316"/>
        <v>2.5493441422364995</v>
      </c>
      <c r="I264" s="17">
        <f t="shared" si="316"/>
        <v>2.229222584968431</v>
      </c>
      <c r="J264" s="17">
        <f t="shared" si="316"/>
        <v>2.6950675110076348</v>
      </c>
      <c r="K264" s="17">
        <f t="shared" si="316"/>
        <v>3.582148641372785</v>
      </c>
      <c r="L264" s="17">
        <f t="shared" si="316"/>
        <v>3.587170039026487</v>
      </c>
      <c r="M264" s="17">
        <f t="shared" si="316"/>
        <v>5.448262720048165</v>
      </c>
      <c r="N264" s="17"/>
      <c r="O264" s="17">
        <f>STDEVP(O11:O40)</f>
        <v>1.4879807553846456</v>
      </c>
      <c r="P264" s="17"/>
      <c r="Q264" s="17"/>
      <c r="R264" s="17"/>
      <c r="T264" s="17"/>
      <c r="U264" s="17">
        <f aca="true" t="shared" si="317" ref="U264:AI264">STDEVP(U11:U40)</f>
        <v>2.3955413831780326</v>
      </c>
      <c r="V264" s="17">
        <f t="shared" si="317"/>
        <v>0.8131790989158405</v>
      </c>
      <c r="W264" s="17">
        <f t="shared" si="317"/>
        <v>1.952644613762147</v>
      </c>
      <c r="X264" s="17">
        <f t="shared" si="317"/>
        <v>0.8369515820029743</v>
      </c>
      <c r="Y264" s="17">
        <f t="shared" si="317"/>
        <v>1.8226371478820207</v>
      </c>
      <c r="Z264" s="17">
        <f t="shared" si="317"/>
        <v>0.7092294897533541</v>
      </c>
      <c r="AA264" s="17">
        <f t="shared" si="317"/>
        <v>3.9425236324710347</v>
      </c>
      <c r="AB264" s="17">
        <f t="shared" si="317"/>
        <v>1.3182352775258213</v>
      </c>
      <c r="AC264" s="17">
        <f t="shared" si="317"/>
        <v>0.6432960097597674</v>
      </c>
      <c r="AD264" s="17">
        <f t="shared" si="317"/>
        <v>1.7068852037455338</v>
      </c>
      <c r="AE264" s="17">
        <f t="shared" si="317"/>
        <v>0.6799099522803566</v>
      </c>
      <c r="AF264" s="17">
        <f t="shared" si="317"/>
        <v>2.5211987644524507</v>
      </c>
      <c r="AG264" s="17">
        <f t="shared" si="317"/>
        <v>0.7537768278295899</v>
      </c>
      <c r="AH264" s="17">
        <f t="shared" si="317"/>
        <v>1.8551438540274443</v>
      </c>
      <c r="AI264" s="17">
        <f t="shared" si="317"/>
        <v>0.6639217007233287</v>
      </c>
      <c r="AJ264" s="17"/>
      <c r="AK264" s="17">
        <f>STDEVP(AK11:AK40)</f>
        <v>2.385630917921549</v>
      </c>
      <c r="AL264" s="17">
        <f>STDEVP(AL11:AL40)</f>
        <v>1.5221473014814981</v>
      </c>
      <c r="AM264" s="17">
        <f>STDEVP(AM11:AM40)</f>
        <v>1.6274222450182512</v>
      </c>
      <c r="AN264" s="31"/>
      <c r="AO264" s="23"/>
      <c r="AP264" s="17">
        <f>STDEVP(AP11:AP40)</f>
        <v>1.7626487328891018</v>
      </c>
    </row>
    <row r="265" spans="1:42" ht="12.75">
      <c r="A265" s="7" t="s">
        <v>54</v>
      </c>
      <c r="B265" s="7">
        <f aca="true" t="shared" si="318" ref="B265:M265">SKEW(B11:B40)</f>
        <v>-0.6943789488553539</v>
      </c>
      <c r="C265" s="7">
        <f t="shared" si="318"/>
        <v>-0.11145664418915593</v>
      </c>
      <c r="D265" s="7">
        <f t="shared" si="318"/>
        <v>0.14702772469744535</v>
      </c>
      <c r="E265" s="7">
        <f t="shared" si="318"/>
        <v>0.13818967261133536</v>
      </c>
      <c r="F265" s="7">
        <f t="shared" si="318"/>
        <v>-0.22351884497339283</v>
      </c>
      <c r="G265" s="7">
        <f t="shared" si="318"/>
        <v>0.3263085694280198</v>
      </c>
      <c r="H265" s="7">
        <f t="shared" si="318"/>
        <v>1.0204593086056404</v>
      </c>
      <c r="I265" s="7">
        <f t="shared" si="318"/>
        <v>-0.22620573076230321</v>
      </c>
      <c r="J265" s="7">
        <f t="shared" si="318"/>
        <v>-0.032579197271436884</v>
      </c>
      <c r="K265" s="7">
        <f t="shared" si="318"/>
        <v>-0.8373619739364344</v>
      </c>
      <c r="L265" s="7">
        <f t="shared" si="318"/>
        <v>-0.28172043027032406</v>
      </c>
      <c r="M265" s="7">
        <f t="shared" si="318"/>
        <v>0.14961042058413576</v>
      </c>
      <c r="N265" s="17"/>
      <c r="O265" s="7">
        <f>SKEW(O11:O40)</f>
        <v>-0.26787192670645926</v>
      </c>
      <c r="P265" s="17"/>
      <c r="Q265" s="17"/>
      <c r="R265" s="17"/>
      <c r="T265" s="17"/>
      <c r="U265" s="7">
        <f aca="true" t="shared" si="319" ref="U265:AI265">SKEW(U11:U40)</f>
        <v>0.12715476866527284</v>
      </c>
      <c r="V265" s="7">
        <f t="shared" si="319"/>
        <v>0.06107483399960477</v>
      </c>
      <c r="W265" s="7">
        <f t="shared" si="319"/>
        <v>0.04061760604205384</v>
      </c>
      <c r="X265" s="7">
        <f t="shared" si="319"/>
        <v>0.12564481950734374</v>
      </c>
      <c r="Y265" s="7">
        <f t="shared" si="319"/>
        <v>-0.22996981523652413</v>
      </c>
      <c r="Z265" s="7">
        <f t="shared" si="319"/>
        <v>0.07288085177855626</v>
      </c>
      <c r="AA265" s="7">
        <f t="shared" si="319"/>
        <v>-0.08331343626223814</v>
      </c>
      <c r="AB265" s="7">
        <f t="shared" si="319"/>
        <v>0.18507337535572718</v>
      </c>
      <c r="AC265" s="7">
        <f t="shared" si="319"/>
        <v>0.2873253791139346</v>
      </c>
      <c r="AD265" s="7">
        <f t="shared" si="319"/>
        <v>0.17063799234295315</v>
      </c>
      <c r="AE265" s="7">
        <f t="shared" si="319"/>
        <v>0.24952575151126505</v>
      </c>
      <c r="AF265" s="7">
        <f t="shared" si="319"/>
        <v>-0.2837451018917678</v>
      </c>
      <c r="AG265" s="7">
        <f t="shared" si="319"/>
        <v>0.6347722616783044</v>
      </c>
      <c r="AH265" s="7">
        <f t="shared" si="319"/>
        <v>0.32759466115346025</v>
      </c>
      <c r="AI265" s="7">
        <f t="shared" si="319"/>
        <v>0.5224596061849098</v>
      </c>
      <c r="AJ265" s="17"/>
      <c r="AK265" s="7">
        <f>SKEW(AK11:AK40)</f>
        <v>0.09427521227223057</v>
      </c>
      <c r="AL265" s="7">
        <f>SKEW(AL11:AL40)</f>
        <v>-0.3599298854406551</v>
      </c>
      <c r="AM265" s="7">
        <f>SKEW(AM11:AM40)</f>
        <v>0.12990303642340373</v>
      </c>
      <c r="AN265" s="31"/>
      <c r="AO265" s="23"/>
      <c r="AP265" s="7">
        <f>SKEW(AP11:AP40)</f>
        <v>0.10923982918501314</v>
      </c>
    </row>
    <row r="266" spans="1:42" ht="12.75">
      <c r="A266" s="24" t="s">
        <v>28</v>
      </c>
      <c r="B266" s="29">
        <f aca="true" t="shared" si="320" ref="B266:M266">MAX(B11:B40)</f>
        <v>20.4</v>
      </c>
      <c r="C266" s="29">
        <f t="shared" si="320"/>
        <v>23.8</v>
      </c>
      <c r="D266" s="29">
        <f t="shared" si="320"/>
        <v>40.7</v>
      </c>
      <c r="E266" s="29">
        <f t="shared" si="320"/>
        <v>51.4</v>
      </c>
      <c r="F266" s="29">
        <f t="shared" si="320"/>
        <v>60.5</v>
      </c>
      <c r="G266" s="29">
        <f t="shared" si="320"/>
        <v>69.6</v>
      </c>
      <c r="H266" s="29">
        <f t="shared" si="320"/>
        <v>75</v>
      </c>
      <c r="I266" s="29">
        <f t="shared" si="320"/>
        <v>69.5</v>
      </c>
      <c r="J266" s="29">
        <f t="shared" si="320"/>
        <v>63.7</v>
      </c>
      <c r="K266" s="29">
        <f t="shared" si="320"/>
        <v>53.2</v>
      </c>
      <c r="L266" s="29">
        <f t="shared" si="320"/>
        <v>37.1</v>
      </c>
      <c r="M266" s="29">
        <f t="shared" si="320"/>
        <v>28.1</v>
      </c>
      <c r="N266" s="17"/>
      <c r="O266" s="29">
        <f>MAX(O11:O40)</f>
        <v>45.550000000000004</v>
      </c>
      <c r="P266" s="17"/>
      <c r="Q266" s="29">
        <f>MAX(Q11:Q40)</f>
        <v>75</v>
      </c>
      <c r="R266" s="29">
        <f>MAX(R11:R40)</f>
        <v>19</v>
      </c>
      <c r="S266" s="34">
        <f>MAX(S11:S40)</f>
        <v>12</v>
      </c>
      <c r="T266" s="29"/>
      <c r="U266" s="29">
        <f aca="true" t="shared" si="321" ref="U266:AI266">MAX(U11:U40)</f>
        <v>46.06666666666667</v>
      </c>
      <c r="V266" s="29">
        <f t="shared" si="321"/>
        <v>43.086666666666666</v>
      </c>
      <c r="W266" s="29">
        <f t="shared" si="321"/>
        <v>70.43333333333334</v>
      </c>
      <c r="X266" s="29">
        <f t="shared" si="321"/>
        <v>67.62</v>
      </c>
      <c r="Y266" s="29">
        <f t="shared" si="321"/>
        <v>48.93333333333334</v>
      </c>
      <c r="Z266" s="29">
        <f t="shared" si="321"/>
        <v>46.88666666666666</v>
      </c>
      <c r="AA266" s="29">
        <f t="shared" si="321"/>
        <v>22.866666666666664</v>
      </c>
      <c r="AB266" s="29">
        <f t="shared" si="321"/>
        <v>17.619999999999997</v>
      </c>
      <c r="AC266" s="29">
        <f t="shared" si="321"/>
        <v>43.03666666666667</v>
      </c>
      <c r="AD266" s="29">
        <f t="shared" si="321"/>
        <v>63.1</v>
      </c>
      <c r="AE266" s="29">
        <f t="shared" si="321"/>
        <v>60.2</v>
      </c>
      <c r="AF266" s="29">
        <f t="shared" si="321"/>
        <v>29.96666666666667</v>
      </c>
      <c r="AG266" s="29">
        <f t="shared" si="321"/>
        <v>26.610000000000003</v>
      </c>
      <c r="AH266" s="29">
        <f t="shared" si="321"/>
        <v>46.53333333333333</v>
      </c>
      <c r="AI266" s="29">
        <f t="shared" si="321"/>
        <v>43.415</v>
      </c>
      <c r="AJ266" s="29"/>
      <c r="AK266" s="29">
        <f>MAX(AK11:AK40)</f>
        <v>41.6</v>
      </c>
      <c r="AL266" s="29">
        <f>MAX(AL11:AL40)</f>
        <v>50.38333333333333</v>
      </c>
      <c r="AM266" s="29">
        <f>MAX(AM11:AM40)</f>
        <v>45.574999999999996</v>
      </c>
      <c r="AN266" s="23"/>
      <c r="AO266" s="7"/>
      <c r="AP266" s="29">
        <f>MAX(AP11:AP40)</f>
        <v>68.275</v>
      </c>
    </row>
    <row r="267" spans="1:42" ht="12.75">
      <c r="A267" s="24" t="s">
        <v>29</v>
      </c>
      <c r="B267" s="29">
        <f aca="true" t="shared" si="322" ref="B267:M267">MIN(B11:B40)</f>
        <v>-5.1</v>
      </c>
      <c r="C267" s="29">
        <f t="shared" si="322"/>
        <v>4.7</v>
      </c>
      <c r="D267" s="29">
        <f t="shared" si="322"/>
        <v>20</v>
      </c>
      <c r="E267" s="29">
        <f t="shared" si="322"/>
        <v>34.7</v>
      </c>
      <c r="F267" s="29">
        <f t="shared" si="322"/>
        <v>46.7</v>
      </c>
      <c r="G267" s="29">
        <f t="shared" si="322"/>
        <v>59.1</v>
      </c>
      <c r="H267" s="29">
        <f t="shared" si="322"/>
        <v>64.4</v>
      </c>
      <c r="I267" s="29">
        <f t="shared" si="322"/>
        <v>61</v>
      </c>
      <c r="J267" s="29">
        <f t="shared" si="322"/>
        <v>51.8</v>
      </c>
      <c r="K267" s="29">
        <f t="shared" si="322"/>
        <v>36.5</v>
      </c>
      <c r="L267" s="29">
        <f t="shared" si="322"/>
        <v>24.1</v>
      </c>
      <c r="M267" s="29">
        <f t="shared" si="322"/>
        <v>8</v>
      </c>
      <c r="N267" s="17"/>
      <c r="O267" s="29">
        <f>MIN(O11:O40)</f>
        <v>37.974999999999994</v>
      </c>
      <c r="P267" s="17"/>
      <c r="Q267" s="29">
        <f>MIN(Q11:Q40)</f>
        <v>64.4</v>
      </c>
      <c r="R267" s="29">
        <f>MIN(R11:R40)</f>
        <v>-5.1</v>
      </c>
      <c r="S267" s="34">
        <f>MIN(S11:S40)</f>
        <v>12</v>
      </c>
      <c r="T267" s="29"/>
      <c r="U267" s="29">
        <f aca="true" t="shared" si="323" ref="U267:AI267">MIN(U11:U40)</f>
        <v>37.66666666666667</v>
      </c>
      <c r="V267" s="29">
        <f t="shared" si="323"/>
        <v>40.08666666666667</v>
      </c>
      <c r="W267" s="29">
        <f t="shared" si="323"/>
        <v>61.5</v>
      </c>
      <c r="X267" s="29">
        <f t="shared" si="323"/>
        <v>64.46000000000001</v>
      </c>
      <c r="Y267" s="29">
        <f t="shared" si="323"/>
        <v>41.76666666666666</v>
      </c>
      <c r="Z267" s="29">
        <f t="shared" si="323"/>
        <v>43.99333333333333</v>
      </c>
      <c r="AA267" s="29">
        <f t="shared" si="323"/>
        <v>6.833333333333333</v>
      </c>
      <c r="AB267" s="29">
        <f t="shared" si="323"/>
        <v>12.286666666666667</v>
      </c>
      <c r="AC267" s="29">
        <f t="shared" si="323"/>
        <v>41.01</v>
      </c>
      <c r="AD267" s="29">
        <f t="shared" si="323"/>
        <v>55.366666666666674</v>
      </c>
      <c r="AE267" s="29">
        <f t="shared" si="323"/>
        <v>57.40666666666667</v>
      </c>
      <c r="AF267" s="29">
        <f t="shared" si="323"/>
        <v>19.583333333333336</v>
      </c>
      <c r="AG267" s="29">
        <f t="shared" si="323"/>
        <v>23.636666666666667</v>
      </c>
      <c r="AH267" s="29">
        <f t="shared" si="323"/>
        <v>38.55833333333333</v>
      </c>
      <c r="AI267" s="29">
        <f t="shared" si="323"/>
        <v>40.92166666666667</v>
      </c>
      <c r="AJ267" s="29"/>
      <c r="AK267" s="29">
        <f>MIN(AK11:AK40)</f>
        <v>31.13333333333333</v>
      </c>
      <c r="AL267" s="29">
        <f>MIN(AL11:AL40)</f>
        <v>44.81666666666666</v>
      </c>
      <c r="AM267" s="29">
        <f>MIN(AM11:AM40)</f>
        <v>38.6</v>
      </c>
      <c r="AN267" s="7"/>
      <c r="AO267" s="7"/>
      <c r="AP267" s="29">
        <f>MIN(AP11:AP40)</f>
        <v>60.7</v>
      </c>
    </row>
    <row r="268" spans="1:42" ht="12.75">
      <c r="A268" s="24" t="s">
        <v>47</v>
      </c>
      <c r="B268" s="30">
        <f aca="true" t="shared" si="324" ref="B268:M268">COUNT(B11:B40)</f>
        <v>30</v>
      </c>
      <c r="C268" s="30">
        <f t="shared" si="324"/>
        <v>30</v>
      </c>
      <c r="D268" s="30">
        <f t="shared" si="324"/>
        <v>30</v>
      </c>
      <c r="E268" s="30">
        <f t="shared" si="324"/>
        <v>30</v>
      </c>
      <c r="F268" s="30">
        <f t="shared" si="324"/>
        <v>30</v>
      </c>
      <c r="G268" s="30">
        <f t="shared" si="324"/>
        <v>30</v>
      </c>
      <c r="H268" s="30">
        <f t="shared" si="324"/>
        <v>30</v>
      </c>
      <c r="I268" s="30">
        <f t="shared" si="324"/>
        <v>30</v>
      </c>
      <c r="J268" s="30">
        <f t="shared" si="324"/>
        <v>30</v>
      </c>
      <c r="K268" s="30">
        <f t="shared" si="324"/>
        <v>30</v>
      </c>
      <c r="L268" s="30">
        <f t="shared" si="324"/>
        <v>30</v>
      </c>
      <c r="M268" s="30">
        <f t="shared" si="324"/>
        <v>30</v>
      </c>
      <c r="N268" s="17"/>
      <c r="O268" s="30">
        <f>COUNT(O11:O40)</f>
        <v>30</v>
      </c>
      <c r="P268" s="17"/>
      <c r="Q268" s="30">
        <f>COUNT(Q11:Q40)</f>
        <v>30</v>
      </c>
      <c r="R268" s="30">
        <f>COUNT(R11:R40)</f>
        <v>30</v>
      </c>
      <c r="S268" s="30">
        <f>COUNT(S11:S40)</f>
        <v>30</v>
      </c>
      <c r="T268" s="29"/>
      <c r="U268" s="30">
        <f aca="true" t="shared" si="325" ref="U268:AI268">COUNT(U11:U40)</f>
        <v>30</v>
      </c>
      <c r="V268" s="30">
        <f t="shared" si="325"/>
        <v>30</v>
      </c>
      <c r="W268" s="30">
        <f t="shared" si="325"/>
        <v>30</v>
      </c>
      <c r="X268" s="30">
        <f t="shared" si="325"/>
        <v>30</v>
      </c>
      <c r="Y268" s="30">
        <f t="shared" si="325"/>
        <v>30</v>
      </c>
      <c r="Z268" s="30">
        <f t="shared" si="325"/>
        <v>30</v>
      </c>
      <c r="AA268" s="30">
        <f t="shared" si="325"/>
        <v>30</v>
      </c>
      <c r="AB268" s="30">
        <f t="shared" si="325"/>
        <v>30</v>
      </c>
      <c r="AC268" s="30">
        <f t="shared" si="325"/>
        <v>30</v>
      </c>
      <c r="AD268" s="30">
        <f t="shared" si="325"/>
        <v>30</v>
      </c>
      <c r="AE268" s="30">
        <f t="shared" si="325"/>
        <v>30</v>
      </c>
      <c r="AF268" s="30">
        <f t="shared" si="325"/>
        <v>30</v>
      </c>
      <c r="AG268" s="30">
        <f t="shared" si="325"/>
        <v>30</v>
      </c>
      <c r="AH268" s="30">
        <f t="shared" si="325"/>
        <v>30</v>
      </c>
      <c r="AI268" s="30">
        <f t="shared" si="325"/>
        <v>30</v>
      </c>
      <c r="AJ268" s="29"/>
      <c r="AK268" s="30">
        <f>COUNT(AK11:AK40)</f>
        <v>30</v>
      </c>
      <c r="AL268" s="30">
        <f>COUNT(AL11:AL40)</f>
        <v>30</v>
      </c>
      <c r="AM268" s="30">
        <f>COUNT(AM11:AM40)</f>
        <v>30</v>
      </c>
      <c r="AN268" s="7"/>
      <c r="AO268" s="7"/>
      <c r="AP268" s="30">
        <f>COUNT(AP11:AP40)</f>
        <v>30</v>
      </c>
    </row>
    <row r="269" spans="1:42" ht="12.75">
      <c r="A269" s="24" t="s">
        <v>48</v>
      </c>
      <c r="B269" s="17">
        <v>11.2</v>
      </c>
      <c r="C269" s="17">
        <v>14.6</v>
      </c>
      <c r="D269" s="17">
        <v>28.4</v>
      </c>
      <c r="E269" s="17">
        <v>42.3</v>
      </c>
      <c r="F269" s="17">
        <v>53.9</v>
      </c>
      <c r="G269" s="17">
        <v>63.5</v>
      </c>
      <c r="H269" s="17">
        <v>68.6</v>
      </c>
      <c r="I269" s="17">
        <v>65.6</v>
      </c>
      <c r="J269" s="17">
        <v>58.1</v>
      </c>
      <c r="K269" s="17">
        <v>46.2</v>
      </c>
      <c r="L269" s="17">
        <v>31.7</v>
      </c>
      <c r="M269" s="17">
        <v>17.4</v>
      </c>
      <c r="N269" s="17"/>
      <c r="O269" s="30"/>
      <c r="P269" s="17"/>
      <c r="Q269" s="30"/>
      <c r="R269" s="30"/>
      <c r="S269" s="30"/>
      <c r="T269" s="29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9"/>
      <c r="AK269" s="30"/>
      <c r="AL269" s="30"/>
      <c r="AM269" s="30"/>
      <c r="AN269" s="7"/>
      <c r="AO269" s="7"/>
      <c r="AP269" s="30"/>
    </row>
    <row r="270" spans="1:42" ht="12.75">
      <c r="A270" s="24" t="s">
        <v>49</v>
      </c>
      <c r="B270" s="17">
        <f aca="true" t="shared" si="326" ref="B270:N270">B261-B269</f>
        <v>0.03666666666667062</v>
      </c>
      <c r="C270" s="17">
        <f t="shared" si="326"/>
        <v>-0.03666666666666707</v>
      </c>
      <c r="D270" s="17">
        <f t="shared" si="326"/>
        <v>-0.013333333333328312</v>
      </c>
      <c r="E270" s="17">
        <f t="shared" si="326"/>
        <v>0.003333333333337407</v>
      </c>
      <c r="F270" s="17">
        <f t="shared" si="326"/>
        <v>0.01999999999999602</v>
      </c>
      <c r="G270" s="17">
        <f t="shared" si="326"/>
        <v>0.03333333333333144</v>
      </c>
      <c r="H270" s="17">
        <f t="shared" si="326"/>
        <v>0.01333333333336384</v>
      </c>
      <c r="I270" s="17">
        <f t="shared" si="326"/>
        <v>-0.029999999999986926</v>
      </c>
      <c r="J270" s="17">
        <f t="shared" si="326"/>
        <v>0.016666666666658614</v>
      </c>
      <c r="K270" s="17">
        <f t="shared" si="326"/>
        <v>0.023333333333326323</v>
      </c>
      <c r="L270" s="17">
        <f t="shared" si="326"/>
        <v>-0.02333333333333698</v>
      </c>
      <c r="M270" s="17">
        <f t="shared" si="326"/>
        <v>0.010000000000001563</v>
      </c>
      <c r="N270" s="17">
        <f t="shared" si="326"/>
        <v>41.79611111111112</v>
      </c>
      <c r="T270" s="29"/>
      <c r="U270" s="29"/>
      <c r="X270" s="29"/>
      <c r="Y270" s="29"/>
      <c r="AA270" s="29"/>
      <c r="AC270" s="29"/>
      <c r="AN270" s="7"/>
      <c r="AO270" s="29"/>
      <c r="AP270" s="29"/>
    </row>
    <row r="271" spans="2:42" ht="12.75">
      <c r="B271" s="3"/>
      <c r="C271" s="3"/>
      <c r="D271" s="20"/>
      <c r="E271" s="20"/>
      <c r="G271" s="7"/>
      <c r="H271" s="7"/>
      <c r="I271" s="7"/>
      <c r="J271" s="7"/>
      <c r="K271" s="7"/>
      <c r="L271" s="7"/>
      <c r="M271" s="7"/>
      <c r="N271" s="17"/>
      <c r="AN271" s="29"/>
      <c r="AO271" s="29"/>
      <c r="AP271" s="29"/>
    </row>
    <row r="272" spans="2:40" ht="12.75">
      <c r="B272" s="3">
        <f>B176</f>
        <v>1971</v>
      </c>
      <c r="C272" s="20">
        <f>C176</f>
        <v>2000</v>
      </c>
      <c r="D272" s="20">
        <f>B260</f>
        <v>1901</v>
      </c>
      <c r="E272" s="20">
        <f>C260</f>
        <v>1930</v>
      </c>
      <c r="G272" s="31"/>
      <c r="H272" s="31"/>
      <c r="I272" s="31"/>
      <c r="J272" s="31"/>
      <c r="K272" s="31"/>
      <c r="L272" s="31"/>
      <c r="M272" s="31"/>
      <c r="N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29"/>
    </row>
    <row r="273" spans="1:39" ht="12.75">
      <c r="A273" s="24" t="s">
        <v>50</v>
      </c>
      <c r="B273" s="7">
        <f aca="true" t="shared" si="327" ref="B273:O273">B177-B261</f>
        <v>1.3599999999999977</v>
      </c>
      <c r="C273" s="7">
        <f t="shared" si="327"/>
        <v>3.9966666666666697</v>
      </c>
      <c r="D273" s="7">
        <f t="shared" si="327"/>
        <v>1.4299999999999926</v>
      </c>
      <c r="E273" s="7">
        <f t="shared" si="327"/>
        <v>0.7933333333333294</v>
      </c>
      <c r="F273" s="7">
        <f t="shared" si="327"/>
        <v>1.5</v>
      </c>
      <c r="G273" s="7">
        <f t="shared" si="327"/>
        <v>0.8500000000000085</v>
      </c>
      <c r="H273" s="7">
        <f t="shared" si="327"/>
        <v>0.2799999999999869</v>
      </c>
      <c r="I273" s="7">
        <f t="shared" si="327"/>
        <v>0.9866666666666646</v>
      </c>
      <c r="J273" s="7">
        <f t="shared" si="327"/>
        <v>-0.2733333333333192</v>
      </c>
      <c r="K273" s="7">
        <f t="shared" si="327"/>
        <v>0.14666666666667538</v>
      </c>
      <c r="L273" s="7">
        <f t="shared" si="327"/>
        <v>0.14000000000000767</v>
      </c>
      <c r="M273" s="7">
        <f t="shared" si="327"/>
        <v>0.946666666666669</v>
      </c>
      <c r="N273" s="7">
        <f t="shared" si="327"/>
        <v>1.0130555555555532</v>
      </c>
      <c r="O273" s="7">
        <f t="shared" si="327"/>
        <v>1.0130555555555532</v>
      </c>
      <c r="P273" t="s">
        <v>51</v>
      </c>
      <c r="T273" s="23"/>
      <c r="U273" s="7">
        <f aca="true" t="shared" si="328" ref="U273:AI273">U177-U261</f>
        <v>1.241111111111124</v>
      </c>
      <c r="V273" s="7">
        <f t="shared" si="328"/>
        <v>1.272888888888879</v>
      </c>
      <c r="W273" s="7">
        <f t="shared" si="328"/>
        <v>0.7055555555555628</v>
      </c>
      <c r="X273" s="7">
        <f t="shared" si="328"/>
        <v>0.7213333333333196</v>
      </c>
      <c r="Y273" s="7">
        <f t="shared" si="328"/>
        <v>0.004444444444452245</v>
      </c>
      <c r="Z273" s="7">
        <f t="shared" si="328"/>
        <v>-0.12422222222222246</v>
      </c>
      <c r="AA273" s="7">
        <f t="shared" si="328"/>
        <v>1.9666666666666668</v>
      </c>
      <c r="AB273" s="7">
        <f t="shared" si="328"/>
        <v>2.070888888888895</v>
      </c>
      <c r="AC273" s="7">
        <f t="shared" si="328"/>
        <v>0.970222222222219</v>
      </c>
      <c r="AD273" s="7">
        <f t="shared" si="328"/>
        <v>0.6894444444444261</v>
      </c>
      <c r="AE273" s="7">
        <f t="shared" si="328"/>
        <v>0.689111111111103</v>
      </c>
      <c r="AF273" s="7">
        <f t="shared" si="328"/>
        <v>1.2733333333333334</v>
      </c>
      <c r="AG273" s="7">
        <f t="shared" si="328"/>
        <v>1.2986666666666729</v>
      </c>
      <c r="AH273" s="7">
        <f t="shared" si="328"/>
        <v>1.011388888888895</v>
      </c>
      <c r="AI273" s="7">
        <f t="shared" si="328"/>
        <v>1.0046111111111102</v>
      </c>
      <c r="AJ273" s="23"/>
      <c r="AK273" s="7">
        <f>AK177-AK261</f>
        <v>1.6550000000000082</v>
      </c>
      <c r="AL273" s="7">
        <f>AL177-AL261</f>
        <v>0.3711111111111265</v>
      </c>
      <c r="AM273" s="7">
        <f>AM177-AM261</f>
        <v>1.002500000000012</v>
      </c>
    </row>
    <row r="274" spans="1:39" ht="12.75">
      <c r="A274" s="24" t="s">
        <v>52</v>
      </c>
      <c r="B274" s="7">
        <f aca="true" t="shared" si="329" ref="B274:O274">B273*5/9</f>
        <v>0.7555555555555542</v>
      </c>
      <c r="C274" s="7">
        <f t="shared" si="329"/>
        <v>2.220370370370372</v>
      </c>
      <c r="D274" s="7">
        <f t="shared" si="329"/>
        <v>0.7944444444444403</v>
      </c>
      <c r="E274" s="7">
        <f t="shared" si="329"/>
        <v>0.4407407407407386</v>
      </c>
      <c r="F274" s="7">
        <f t="shared" si="329"/>
        <v>0.8333333333333334</v>
      </c>
      <c r="G274" s="7">
        <f t="shared" si="329"/>
        <v>0.472222222222227</v>
      </c>
      <c r="H274" s="7">
        <f t="shared" si="329"/>
        <v>0.15555555555554829</v>
      </c>
      <c r="I274" s="7">
        <f t="shared" si="329"/>
        <v>0.5481481481481469</v>
      </c>
      <c r="J274" s="7">
        <f t="shared" si="329"/>
        <v>-0.15185185185184402</v>
      </c>
      <c r="K274" s="7">
        <f t="shared" si="329"/>
        <v>0.08148148148148632</v>
      </c>
      <c r="L274" s="7">
        <f t="shared" si="329"/>
        <v>0.07777777777778204</v>
      </c>
      <c r="M274" s="7">
        <f t="shared" si="329"/>
        <v>0.5259259259259272</v>
      </c>
      <c r="N274" s="7">
        <f t="shared" si="329"/>
        <v>0.5628086419753073</v>
      </c>
      <c r="O274" s="7">
        <f t="shared" si="329"/>
        <v>0.5628086419753073</v>
      </c>
      <c r="P274" t="s">
        <v>53</v>
      </c>
      <c r="T274" s="7"/>
      <c r="U274" s="7">
        <f aca="true" t="shared" si="330" ref="U274:AI274">U273*5/9</f>
        <v>0.6895061728395133</v>
      </c>
      <c r="V274" s="7">
        <f t="shared" si="330"/>
        <v>0.707160493827155</v>
      </c>
      <c r="W274" s="7">
        <f t="shared" si="330"/>
        <v>0.3919753086419793</v>
      </c>
      <c r="X274" s="7">
        <f t="shared" si="330"/>
        <v>0.4007407407407331</v>
      </c>
      <c r="Y274" s="7">
        <f t="shared" si="330"/>
        <v>0.002469135802473469</v>
      </c>
      <c r="Z274" s="7">
        <f t="shared" si="330"/>
        <v>-0.06901234567901247</v>
      </c>
      <c r="AA274" s="7">
        <f t="shared" si="330"/>
        <v>1.0925925925925926</v>
      </c>
      <c r="AB274" s="7">
        <f t="shared" si="330"/>
        <v>1.1504938271604972</v>
      </c>
      <c r="AC274" s="7">
        <f t="shared" si="330"/>
        <v>0.5390123456790106</v>
      </c>
      <c r="AD274" s="7">
        <f t="shared" si="330"/>
        <v>0.3830246913580145</v>
      </c>
      <c r="AE274" s="7">
        <f t="shared" si="330"/>
        <v>0.382839506172835</v>
      </c>
      <c r="AF274" s="7">
        <f t="shared" si="330"/>
        <v>0.7074074074074075</v>
      </c>
      <c r="AG274" s="7">
        <f t="shared" si="330"/>
        <v>0.7214814814814849</v>
      </c>
      <c r="AH274" s="7">
        <f t="shared" si="330"/>
        <v>0.5618827160493862</v>
      </c>
      <c r="AI274" s="7">
        <f t="shared" si="330"/>
        <v>0.5581172839506168</v>
      </c>
      <c r="AJ274" s="7"/>
      <c r="AK274" s="7">
        <f>AK273*5/9</f>
        <v>0.9194444444444491</v>
      </c>
      <c r="AL274" s="7">
        <f>AL273*5/9</f>
        <v>0.20617283950618137</v>
      </c>
      <c r="AM274" s="7">
        <f>AM273*5/9</f>
        <v>0.5569444444444511</v>
      </c>
    </row>
    <row r="275" spans="2:39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2:39" ht="12.75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</row>
    <row r="277" spans="2:39" ht="12.75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</row>
    <row r="278" spans="20:29" ht="12.75">
      <c r="T278" s="7"/>
      <c r="U278" s="7"/>
      <c r="X278" s="7"/>
      <c r="Y278" s="7"/>
      <c r="AA278" s="7"/>
      <c r="AC278" s="7"/>
    </row>
    <row r="279" spans="1:33" ht="12.75">
      <c r="A279" s="1" t="s">
        <v>69</v>
      </c>
      <c r="B279" s="1"/>
      <c r="C279" s="1"/>
      <c r="D279" s="1"/>
      <c r="E279" s="8"/>
      <c r="F279" s="1" t="s">
        <v>70</v>
      </c>
      <c r="G279" s="8"/>
      <c r="H279" s="8" t="s">
        <v>71</v>
      </c>
      <c r="I279" s="8"/>
      <c r="J279" s="17" t="s">
        <v>2</v>
      </c>
      <c r="K279" s="8"/>
      <c r="L279" s="8"/>
      <c r="M279" s="8"/>
      <c r="N279" s="8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 t="s">
        <v>72</v>
      </c>
      <c r="AA279" s="1" t="s">
        <v>73</v>
      </c>
      <c r="AB279" s="1" t="s">
        <v>74</v>
      </c>
      <c r="AC279" s="1"/>
      <c r="AD279" s="5"/>
      <c r="AE279" s="6"/>
      <c r="AF279" s="1"/>
      <c r="AG279" s="1"/>
    </row>
    <row r="280" spans="1:33" ht="12.75">
      <c r="A280" t="s">
        <v>75</v>
      </c>
      <c r="C280" s="17" t="s">
        <v>76</v>
      </c>
      <c r="D280" s="17"/>
      <c r="E280" s="17"/>
      <c r="F280" s="17"/>
      <c r="G280" s="17"/>
      <c r="H280" s="37" t="s">
        <v>77</v>
      </c>
      <c r="I280" s="17"/>
      <c r="J280" s="17"/>
      <c r="K280" s="17"/>
      <c r="L280" s="17"/>
      <c r="M280" s="17"/>
      <c r="N280" s="17"/>
      <c r="S280"/>
      <c r="U280" s="4" t="s">
        <v>3</v>
      </c>
      <c r="V280" s="4" t="s">
        <v>4</v>
      </c>
      <c r="W280" s="4" t="s">
        <v>5</v>
      </c>
      <c r="X280" s="4" t="s">
        <v>6</v>
      </c>
      <c r="Y280" s="1"/>
      <c r="Z280" s="5" t="s">
        <v>8</v>
      </c>
      <c r="AA280" s="6" t="s">
        <v>9</v>
      </c>
      <c r="AB280" s="1" t="s">
        <v>10</v>
      </c>
      <c r="AD280" s="1" t="s">
        <v>11</v>
      </c>
      <c r="AE280" s="1" t="s">
        <v>12</v>
      </c>
      <c r="AF280" s="1" t="s">
        <v>13</v>
      </c>
      <c r="AG280" s="1"/>
    </row>
    <row r="281" spans="1:32" ht="12.75">
      <c r="A281" s="1" t="s">
        <v>67</v>
      </c>
      <c r="B281" s="1"/>
      <c r="C281" s="1"/>
      <c r="D281" s="1"/>
      <c r="E281" s="8" t="s">
        <v>57</v>
      </c>
      <c r="F281" s="8"/>
      <c r="G281" s="8"/>
      <c r="H281" s="8"/>
      <c r="I281" s="8"/>
      <c r="J281" s="8"/>
      <c r="K281" s="8"/>
      <c r="L281" s="8"/>
      <c r="M281" s="8"/>
      <c r="N281" s="8"/>
      <c r="O281" s="9" t="s">
        <v>27</v>
      </c>
      <c r="P281" s="5"/>
      <c r="Q281" s="9" t="s">
        <v>28</v>
      </c>
      <c r="R281" s="9" t="s">
        <v>29</v>
      </c>
      <c r="S281" s="14" t="s">
        <v>30</v>
      </c>
      <c r="T281" s="1"/>
      <c r="U281" s="11" t="s">
        <v>31</v>
      </c>
      <c r="V281" s="11" t="s">
        <v>33</v>
      </c>
      <c r="W281" s="11" t="s">
        <v>34</v>
      </c>
      <c r="X281" s="11" t="s">
        <v>35</v>
      </c>
      <c r="Y281" s="1"/>
      <c r="Z281" s="12" t="s">
        <v>36</v>
      </c>
      <c r="AA281" s="12" t="s">
        <v>37</v>
      </c>
      <c r="AB281" s="13" t="s">
        <v>38</v>
      </c>
      <c r="AC281" s="1"/>
      <c r="AD281" s="14" t="s">
        <v>39</v>
      </c>
      <c r="AE281" s="14" t="s">
        <v>40</v>
      </c>
      <c r="AF281" s="1" t="s">
        <v>41</v>
      </c>
    </row>
    <row r="282" spans="1:33" ht="12.75">
      <c r="A282" s="13" t="s">
        <v>78</v>
      </c>
      <c r="B282" s="9" t="s">
        <v>15</v>
      </c>
      <c r="C282" s="9" t="s">
        <v>16</v>
      </c>
      <c r="D282" s="9" t="s">
        <v>17</v>
      </c>
      <c r="E282" s="9" t="s">
        <v>18</v>
      </c>
      <c r="F282" s="9" t="s">
        <v>19</v>
      </c>
      <c r="G282" s="9" t="s">
        <v>20</v>
      </c>
      <c r="H282" s="9" t="s">
        <v>21</v>
      </c>
      <c r="I282" s="9" t="s">
        <v>22</v>
      </c>
      <c r="J282" s="9" t="s">
        <v>23</v>
      </c>
      <c r="K282" s="9" t="s">
        <v>24</v>
      </c>
      <c r="L282" s="9" t="s">
        <v>25</v>
      </c>
      <c r="M282" s="9" t="s">
        <v>26</v>
      </c>
      <c r="N282" s="9"/>
      <c r="P282" s="14"/>
      <c r="S282"/>
      <c r="Z282" s="1"/>
      <c r="AA282" s="1"/>
      <c r="AB282" s="1"/>
      <c r="AD282" s="1"/>
      <c r="AE282" s="1"/>
      <c r="AF282" s="1"/>
      <c r="AG282" s="1"/>
    </row>
    <row r="283" spans="1:32" ht="12.75">
      <c r="A283" t="s">
        <v>79</v>
      </c>
      <c r="B283" s="17">
        <v>11.2</v>
      </c>
      <c r="C283" s="17">
        <v>14.6</v>
      </c>
      <c r="D283" s="17">
        <v>28.4</v>
      </c>
      <c r="E283" s="17">
        <v>42.3</v>
      </c>
      <c r="F283" s="17">
        <v>53.9</v>
      </c>
      <c r="G283" s="17">
        <v>63.5</v>
      </c>
      <c r="H283" s="17">
        <v>68.6</v>
      </c>
      <c r="I283" s="17">
        <v>65.6</v>
      </c>
      <c r="J283" s="17">
        <v>58.1</v>
      </c>
      <c r="K283" s="17">
        <v>46.2</v>
      </c>
      <c r="L283" s="17">
        <v>31.7</v>
      </c>
      <c r="M283" s="17">
        <v>17.4</v>
      </c>
      <c r="O283" s="17">
        <f aca="true" t="shared" si="331" ref="O283:O293">IF(S283&gt;11,AVERAGE(B283:M283),"")</f>
        <v>41.791666666666664</v>
      </c>
      <c r="P283" s="18"/>
      <c r="Q283" s="17">
        <f aca="true" t="shared" si="332" ref="Q283:Q293">MAX(B283:M283)</f>
        <v>68.6</v>
      </c>
      <c r="R283" s="17">
        <f aca="true" t="shared" si="333" ref="R283:R293">MIN(B283:M283)</f>
        <v>11.2</v>
      </c>
      <c r="S283" s="3">
        <f aca="true" t="shared" si="334" ref="S283:S293">COUNT(B283:M283)</f>
        <v>12</v>
      </c>
      <c r="U283" s="19">
        <f aca="true" t="shared" si="335" ref="U283:U293">IF(COUNT(D283:F283)&gt;2,AVERAGE(D283:F283),"")</f>
        <v>41.53333333333333</v>
      </c>
      <c r="V283" s="19">
        <f aca="true" t="shared" si="336" ref="V283:V293">IF(COUNT(G283:I283)&gt;2,AVERAGE(G283:I283),"")</f>
        <v>65.89999999999999</v>
      </c>
      <c r="W283" s="19">
        <f aca="true" t="shared" si="337" ref="W283:W293">IF(COUNT(J283:L283)&gt;2,AVERAGE(J283:L283),"")</f>
        <v>45.333333333333336</v>
      </c>
      <c r="X283" s="19">
        <f aca="true" t="shared" si="338" ref="X283:X292">IF(COUNT(M283,B284:C284)&gt;2,AVERAGE(M283,B284:C284),"")</f>
        <v>14.899999999999999</v>
      </c>
      <c r="Y283" s="7"/>
      <c r="Z283" s="7">
        <f aca="true" t="shared" si="339" ref="Z283:Z293">IF(COUNT(E283:J283)&gt;5,AVERAGE(E283:J283),"")</f>
        <v>58.666666666666664</v>
      </c>
      <c r="AA283" s="7">
        <f aca="true" t="shared" si="340" ref="AA283:AA292">IF(COUNT(K283:M283,B284:D284)&gt;5,AVERAGE(K283:M283,B284:D284),"")</f>
        <v>25.000000000000004</v>
      </c>
      <c r="AB283" s="7">
        <f aca="true" t="shared" si="341" ref="AB283:AB292">IF(COUNT(K283:M283,B284:J284)&gt;5,AVERAGE(K283:M283,B284:J284),"")</f>
        <v>42.09166666666667</v>
      </c>
      <c r="AD283" s="17">
        <f aca="true" t="shared" si="342" ref="AD283:AD293">IF(COUNT(B283:G283)&gt;5,AVERAGE(B283:G283),"")</f>
        <v>35.65</v>
      </c>
      <c r="AE283" s="17">
        <f aca="true" t="shared" si="343" ref="AE283:AE293">IF(COUNT(H283:M283)&gt;5,AVERAGE(H283:M283),"")</f>
        <v>47.93333333333333</v>
      </c>
      <c r="AF283" s="17">
        <f aca="true" t="shared" si="344" ref="AF283:AF292">IF(COUNT(AE283,AD284)=2,AVERAGE(AE283,AD284),"")</f>
        <v>41.93333333333334</v>
      </c>
    </row>
    <row r="284" spans="1:32" ht="12.75">
      <c r="A284" t="s">
        <v>80</v>
      </c>
      <c r="B284" s="17">
        <v>11.9</v>
      </c>
      <c r="C284" s="17">
        <v>15.4</v>
      </c>
      <c r="D284" s="17">
        <v>27.4</v>
      </c>
      <c r="E284" s="17">
        <v>42</v>
      </c>
      <c r="F284" s="17">
        <v>54.7</v>
      </c>
      <c r="G284" s="17">
        <v>64.2</v>
      </c>
      <c r="H284" s="17">
        <v>69.6</v>
      </c>
      <c r="I284" s="17">
        <v>66.1</v>
      </c>
      <c r="J284" s="17">
        <v>58.5</v>
      </c>
      <c r="K284" s="17">
        <v>46.4</v>
      </c>
      <c r="L284" s="17">
        <v>31.4</v>
      </c>
      <c r="M284" s="17">
        <v>18.3</v>
      </c>
      <c r="O284" s="17">
        <f t="shared" si="331"/>
        <v>42.15833333333334</v>
      </c>
      <c r="P284" s="18"/>
      <c r="Q284" s="17">
        <f t="shared" si="332"/>
        <v>69.6</v>
      </c>
      <c r="R284" s="17">
        <f t="shared" si="333"/>
        <v>11.9</v>
      </c>
      <c r="S284" s="3">
        <f t="shared" si="334"/>
        <v>12</v>
      </c>
      <c r="U284" s="19">
        <f t="shared" si="335"/>
        <v>41.36666666666667</v>
      </c>
      <c r="V284" s="19">
        <f t="shared" si="336"/>
        <v>66.63333333333334</v>
      </c>
      <c r="W284" s="19">
        <f t="shared" si="337"/>
        <v>45.43333333333334</v>
      </c>
      <c r="X284" s="19">
        <f t="shared" si="338"/>
        <v>15.966666666666669</v>
      </c>
      <c r="Y284" s="7"/>
      <c r="Z284" s="7">
        <f t="shared" si="339"/>
        <v>59.18333333333334</v>
      </c>
      <c r="AA284" s="7">
        <f t="shared" si="340"/>
        <v>25.566666666666666</v>
      </c>
      <c r="AB284" s="7">
        <f t="shared" si="341"/>
        <v>42.46666666666667</v>
      </c>
      <c r="AD284" s="17">
        <f t="shared" si="342"/>
        <v>35.93333333333334</v>
      </c>
      <c r="AE284" s="17">
        <f t="shared" si="343"/>
        <v>48.38333333333333</v>
      </c>
      <c r="AF284" s="17">
        <f t="shared" si="344"/>
        <v>42.4</v>
      </c>
    </row>
    <row r="285" spans="1:32" ht="12.75">
      <c r="A285" t="s">
        <v>81</v>
      </c>
      <c r="B285" s="17">
        <v>13.4</v>
      </c>
      <c r="C285" s="17">
        <v>16.2</v>
      </c>
      <c r="D285" s="17">
        <v>27.7</v>
      </c>
      <c r="E285" s="17">
        <v>42.2</v>
      </c>
      <c r="F285" s="17">
        <v>54.6</v>
      </c>
      <c r="G285" s="17">
        <v>64.4</v>
      </c>
      <c r="H285" s="17">
        <v>69.5</v>
      </c>
      <c r="I285" s="17">
        <v>66.9</v>
      </c>
      <c r="J285" s="17">
        <v>58.6</v>
      </c>
      <c r="K285" s="17">
        <v>47.1</v>
      </c>
      <c r="L285" s="17">
        <v>31.3</v>
      </c>
      <c r="M285" s="17">
        <v>18</v>
      </c>
      <c r="O285" s="17">
        <f t="shared" si="331"/>
        <v>42.49166666666667</v>
      </c>
      <c r="P285" s="18"/>
      <c r="Q285" s="17">
        <f t="shared" si="332"/>
        <v>69.5</v>
      </c>
      <c r="R285" s="17">
        <f t="shared" si="333"/>
        <v>13.4</v>
      </c>
      <c r="S285" s="3">
        <f t="shared" si="334"/>
        <v>12</v>
      </c>
      <c r="U285" s="19">
        <f t="shared" si="335"/>
        <v>41.5</v>
      </c>
      <c r="V285" s="19">
        <f t="shared" si="336"/>
        <v>66.93333333333334</v>
      </c>
      <c r="W285" s="19">
        <f t="shared" si="337"/>
        <v>45.666666666666664</v>
      </c>
      <c r="X285" s="19">
        <f t="shared" si="338"/>
        <v>16.133333333333333</v>
      </c>
      <c r="Y285" s="7"/>
      <c r="Z285" s="7">
        <f t="shared" si="339"/>
        <v>59.366666666666674</v>
      </c>
      <c r="AA285" s="7">
        <f t="shared" si="340"/>
        <v>25.600000000000005</v>
      </c>
      <c r="AB285" s="7">
        <f t="shared" si="341"/>
        <v>42.541666666666664</v>
      </c>
      <c r="AD285" s="17">
        <f t="shared" si="342"/>
        <v>36.416666666666664</v>
      </c>
      <c r="AE285" s="17">
        <f t="shared" si="343"/>
        <v>48.56666666666666</v>
      </c>
      <c r="AF285" s="17">
        <f t="shared" si="344"/>
        <v>42.525</v>
      </c>
    </row>
    <row r="286" spans="1:32" ht="12.75">
      <c r="A286" t="s">
        <v>82</v>
      </c>
      <c r="B286" s="17">
        <v>14</v>
      </c>
      <c r="C286" s="17">
        <v>16.4</v>
      </c>
      <c r="D286" s="17">
        <v>26.8</v>
      </c>
      <c r="E286" s="17">
        <v>42.5</v>
      </c>
      <c r="F286" s="17">
        <v>54.7</v>
      </c>
      <c r="G286" s="17">
        <v>64.5</v>
      </c>
      <c r="H286" s="17">
        <v>69.5</v>
      </c>
      <c r="I286" s="17">
        <v>67.3</v>
      </c>
      <c r="J286" s="17">
        <v>58.4</v>
      </c>
      <c r="K286" s="17">
        <v>47.4</v>
      </c>
      <c r="L286" s="17">
        <v>31.1</v>
      </c>
      <c r="M286" s="17">
        <v>18.7</v>
      </c>
      <c r="O286" s="17">
        <f t="shared" si="331"/>
        <v>42.60833333333333</v>
      </c>
      <c r="P286" s="18"/>
      <c r="Q286" s="17">
        <f t="shared" si="332"/>
        <v>69.5</v>
      </c>
      <c r="R286" s="17">
        <f t="shared" si="333"/>
        <v>14</v>
      </c>
      <c r="S286" s="3">
        <f t="shared" si="334"/>
        <v>12</v>
      </c>
      <c r="U286" s="19">
        <f t="shared" si="335"/>
        <v>41.333333333333336</v>
      </c>
      <c r="V286" s="19">
        <f t="shared" si="336"/>
        <v>67.10000000000001</v>
      </c>
      <c r="W286" s="19">
        <f t="shared" si="337"/>
        <v>45.63333333333333</v>
      </c>
      <c r="X286" s="19">
        <f t="shared" si="338"/>
        <v>15.9</v>
      </c>
      <c r="Y286" s="7"/>
      <c r="Z286" s="7">
        <f t="shared" si="339"/>
        <v>59.48333333333333</v>
      </c>
      <c r="AA286" s="7">
        <f t="shared" si="340"/>
        <v>25.566666666666666</v>
      </c>
      <c r="AB286" s="7">
        <f t="shared" si="341"/>
        <v>42.291666666666664</v>
      </c>
      <c r="AD286" s="17">
        <f t="shared" si="342"/>
        <v>36.483333333333334</v>
      </c>
      <c r="AE286" s="17">
        <f t="shared" si="343"/>
        <v>48.73333333333334</v>
      </c>
      <c r="AF286" s="17">
        <f t="shared" si="344"/>
        <v>42.491666666666674</v>
      </c>
    </row>
    <row r="287" spans="1:32" ht="12" customHeight="1">
      <c r="A287" t="s">
        <v>83</v>
      </c>
      <c r="B287" s="17">
        <v>12.7</v>
      </c>
      <c r="C287" s="17">
        <v>16.3</v>
      </c>
      <c r="D287" s="17">
        <v>27.2</v>
      </c>
      <c r="E287" s="17">
        <v>43</v>
      </c>
      <c r="F287" s="17">
        <v>54.3</v>
      </c>
      <c r="G287" s="17">
        <v>64</v>
      </c>
      <c r="H287" s="17">
        <v>68.5</v>
      </c>
      <c r="I287" s="17">
        <v>66.7</v>
      </c>
      <c r="J287" s="17">
        <v>57.6</v>
      </c>
      <c r="K287" s="17">
        <v>47.8</v>
      </c>
      <c r="L287" s="17">
        <v>31.5</v>
      </c>
      <c r="M287" s="17">
        <v>18.2</v>
      </c>
      <c r="O287" s="17">
        <f t="shared" si="331"/>
        <v>42.31666666666667</v>
      </c>
      <c r="P287" s="18"/>
      <c r="Q287" s="17">
        <f t="shared" si="332"/>
        <v>68.5</v>
      </c>
      <c r="R287" s="17">
        <f t="shared" si="333"/>
        <v>12.7</v>
      </c>
      <c r="S287" s="3">
        <f t="shared" si="334"/>
        <v>12</v>
      </c>
      <c r="U287" s="19">
        <f t="shared" si="335"/>
        <v>41.5</v>
      </c>
      <c r="V287" s="19">
        <f t="shared" si="336"/>
        <v>66.39999999999999</v>
      </c>
      <c r="W287" s="19">
        <f t="shared" si="337"/>
        <v>45.63333333333333</v>
      </c>
      <c r="X287" s="19">
        <f t="shared" si="338"/>
        <v>15.1</v>
      </c>
      <c r="Y287" s="7"/>
      <c r="Z287" s="7">
        <f t="shared" si="339"/>
        <v>59.01666666666667</v>
      </c>
      <c r="AA287" s="7">
        <f t="shared" si="340"/>
        <v>25.316666666666666</v>
      </c>
      <c r="AB287" s="7">
        <f t="shared" si="341"/>
        <v>42.141666666666666</v>
      </c>
      <c r="AD287" s="17">
        <f t="shared" si="342"/>
        <v>36.25</v>
      </c>
      <c r="AE287" s="17">
        <f t="shared" si="343"/>
        <v>48.383333333333326</v>
      </c>
      <c r="AF287" s="17">
        <f t="shared" si="344"/>
        <v>42.18333333333333</v>
      </c>
    </row>
    <row r="288" spans="1:32" ht="12.75">
      <c r="A288" t="s">
        <v>84</v>
      </c>
      <c r="B288" s="17">
        <v>11</v>
      </c>
      <c r="C288" s="17">
        <v>16.1</v>
      </c>
      <c r="D288" s="17">
        <v>27.3</v>
      </c>
      <c r="E288" s="17">
        <v>42.8</v>
      </c>
      <c r="F288" s="17">
        <v>54.7</v>
      </c>
      <c r="G288" s="17">
        <v>64</v>
      </c>
      <c r="H288" s="17">
        <v>68.6</v>
      </c>
      <c r="I288" s="17">
        <v>66.2</v>
      </c>
      <c r="J288" s="17">
        <v>57.5</v>
      </c>
      <c r="K288" s="17">
        <v>47.1</v>
      </c>
      <c r="L288" s="17">
        <v>31.7</v>
      </c>
      <c r="M288" s="17">
        <v>18.1</v>
      </c>
      <c r="O288" s="17">
        <f t="shared" si="331"/>
        <v>42.09166666666667</v>
      </c>
      <c r="P288" s="18"/>
      <c r="Q288" s="17">
        <f t="shared" si="332"/>
        <v>68.6</v>
      </c>
      <c r="R288" s="17">
        <f t="shared" si="333"/>
        <v>11</v>
      </c>
      <c r="S288" s="3">
        <f t="shared" si="334"/>
        <v>12</v>
      </c>
      <c r="U288" s="19">
        <f t="shared" si="335"/>
        <v>41.6</v>
      </c>
      <c r="V288" s="19">
        <f t="shared" si="336"/>
        <v>66.26666666666667</v>
      </c>
      <c r="W288" s="19">
        <f t="shared" si="337"/>
        <v>45.43333333333333</v>
      </c>
      <c r="X288" s="19">
        <f t="shared" si="338"/>
        <v>15.433333333333335</v>
      </c>
      <c r="Y288" s="7"/>
      <c r="Z288" s="7">
        <f t="shared" si="339"/>
        <v>58.96666666666667</v>
      </c>
      <c r="AA288" s="7">
        <f t="shared" si="340"/>
        <v>25.666666666666668</v>
      </c>
      <c r="AB288" s="7">
        <f t="shared" si="341"/>
        <v>42.40833333333334</v>
      </c>
      <c r="AD288" s="17">
        <f t="shared" si="342"/>
        <v>35.983333333333334</v>
      </c>
      <c r="AE288" s="17">
        <f t="shared" si="343"/>
        <v>48.20000000000001</v>
      </c>
      <c r="AF288" s="17">
        <f t="shared" si="344"/>
        <v>42.366666666666674</v>
      </c>
    </row>
    <row r="289" spans="1:32" ht="12.75">
      <c r="A289" t="s">
        <v>85</v>
      </c>
      <c r="B289" s="17">
        <v>11.6</v>
      </c>
      <c r="C289" s="17">
        <v>16.6</v>
      </c>
      <c r="D289" s="17">
        <v>28.9</v>
      </c>
      <c r="E289" s="17">
        <v>43.1</v>
      </c>
      <c r="F289" s="17">
        <v>55</v>
      </c>
      <c r="G289" s="17">
        <v>64</v>
      </c>
      <c r="H289" s="17">
        <v>69</v>
      </c>
      <c r="I289" s="17">
        <v>66.2</v>
      </c>
      <c r="J289" s="17">
        <v>57.6</v>
      </c>
      <c r="K289" s="17">
        <v>46.6</v>
      </c>
      <c r="L289" s="17">
        <v>32.2</v>
      </c>
      <c r="M289" s="17">
        <v>17.4</v>
      </c>
      <c r="O289" s="17">
        <f t="shared" si="331"/>
        <v>42.35</v>
      </c>
      <c r="P289" s="18"/>
      <c r="Q289" s="17">
        <f t="shared" si="332"/>
        <v>69</v>
      </c>
      <c r="R289" s="17">
        <f t="shared" si="333"/>
        <v>11.6</v>
      </c>
      <c r="S289" s="3">
        <f t="shared" si="334"/>
        <v>12</v>
      </c>
      <c r="U289" s="19">
        <f t="shared" si="335"/>
        <v>42.333333333333336</v>
      </c>
      <c r="V289" s="19">
        <f t="shared" si="336"/>
        <v>66.39999999999999</v>
      </c>
      <c r="W289" s="19">
        <f t="shared" si="337"/>
        <v>45.46666666666667</v>
      </c>
      <c r="X289" s="19">
        <f t="shared" si="338"/>
        <v>16.2</v>
      </c>
      <c r="Y289" s="7"/>
      <c r="Z289" s="7">
        <f t="shared" si="339"/>
        <v>59.150000000000006</v>
      </c>
      <c r="AA289" s="7">
        <f t="shared" si="340"/>
        <v>26.200000000000003</v>
      </c>
      <c r="AB289" s="7">
        <f t="shared" si="341"/>
        <v>42.78333333333333</v>
      </c>
      <c r="AD289" s="17">
        <f t="shared" si="342"/>
        <v>36.53333333333333</v>
      </c>
      <c r="AE289" s="17">
        <f t="shared" si="343"/>
        <v>48.16666666666666</v>
      </c>
      <c r="AF289" s="17">
        <f t="shared" si="344"/>
        <v>42.74166666666666</v>
      </c>
    </row>
    <row r="290" spans="1:32" ht="12.75">
      <c r="A290" t="s">
        <v>86</v>
      </c>
      <c r="B290" s="17">
        <v>12.6</v>
      </c>
      <c r="C290" s="17">
        <v>18.6</v>
      </c>
      <c r="D290" s="17">
        <v>29.8</v>
      </c>
      <c r="E290" s="17">
        <v>43.1</v>
      </c>
      <c r="F290" s="17">
        <v>55.4</v>
      </c>
      <c r="G290" s="17">
        <v>64.4</v>
      </c>
      <c r="H290" s="17">
        <v>68.9</v>
      </c>
      <c r="I290" s="17">
        <v>66.6</v>
      </c>
      <c r="J290" s="17">
        <v>57.8</v>
      </c>
      <c r="K290" s="17">
        <v>46.4</v>
      </c>
      <c r="L290" s="17">
        <v>31.8</v>
      </c>
      <c r="M290" s="17">
        <v>18.4</v>
      </c>
      <c r="O290" s="17">
        <f t="shared" si="331"/>
        <v>42.81666666666666</v>
      </c>
      <c r="P290" s="18"/>
      <c r="Q290" s="17">
        <f t="shared" si="332"/>
        <v>68.9</v>
      </c>
      <c r="R290" s="17">
        <f t="shared" si="333"/>
        <v>12.6</v>
      </c>
      <c r="S290" s="3">
        <f t="shared" si="334"/>
        <v>12</v>
      </c>
      <c r="U290" s="19">
        <f t="shared" si="335"/>
        <v>42.76666666666667</v>
      </c>
      <c r="V290" s="19">
        <f t="shared" si="336"/>
        <v>66.63333333333334</v>
      </c>
      <c r="W290" s="19">
        <f t="shared" si="337"/>
        <v>45.333333333333336</v>
      </c>
      <c r="X290" s="19">
        <f t="shared" si="338"/>
        <v>17.666666666666668</v>
      </c>
      <c r="Y290" s="7"/>
      <c r="Z290" s="7">
        <f t="shared" si="339"/>
        <v>59.36666666666667</v>
      </c>
      <c r="AA290" s="7">
        <f t="shared" si="340"/>
        <v>26.95</v>
      </c>
      <c r="AB290" s="7">
        <f t="shared" si="341"/>
        <v>43.38333333333333</v>
      </c>
      <c r="AD290" s="17">
        <f t="shared" si="342"/>
        <v>37.31666666666667</v>
      </c>
      <c r="AE290" s="17">
        <f t="shared" si="343"/>
        <v>48.31666666666666</v>
      </c>
      <c r="AF290" s="17">
        <f t="shared" si="344"/>
        <v>43.25</v>
      </c>
    </row>
    <row r="291" spans="1:32" ht="12" customHeight="1">
      <c r="A291" t="s">
        <v>87</v>
      </c>
      <c r="B291" s="17">
        <v>15</v>
      </c>
      <c r="C291" s="17">
        <v>19.6</v>
      </c>
      <c r="D291" s="17">
        <v>30.5</v>
      </c>
      <c r="E291" s="17">
        <v>44</v>
      </c>
      <c r="F291" s="17">
        <v>55.3</v>
      </c>
      <c r="G291" s="17">
        <v>64.7</v>
      </c>
      <c r="H291" s="17">
        <v>69.1</v>
      </c>
      <c r="I291" s="17">
        <v>67.1</v>
      </c>
      <c r="J291" s="17">
        <v>58.7</v>
      </c>
      <c r="K291" s="17">
        <v>46.5</v>
      </c>
      <c r="L291" s="17">
        <v>33.1</v>
      </c>
      <c r="M291" s="17">
        <v>19.4</v>
      </c>
      <c r="O291" s="17">
        <f t="shared" si="331"/>
        <v>43.583333333333336</v>
      </c>
      <c r="P291" s="18"/>
      <c r="Q291" s="17">
        <f t="shared" si="332"/>
        <v>69.1</v>
      </c>
      <c r="R291" s="17">
        <f t="shared" si="333"/>
        <v>15</v>
      </c>
      <c r="S291" s="3">
        <f t="shared" si="334"/>
        <v>12</v>
      </c>
      <c r="U291" s="19">
        <f t="shared" si="335"/>
        <v>43.26666666666667</v>
      </c>
      <c r="V291" s="19">
        <f t="shared" si="336"/>
        <v>66.96666666666667</v>
      </c>
      <c r="W291" s="19">
        <f t="shared" si="337"/>
        <v>46.1</v>
      </c>
      <c r="X291" s="19">
        <f t="shared" si="338"/>
        <v>16.066666666666666</v>
      </c>
      <c r="Y291" s="7"/>
      <c r="Z291" s="7">
        <f t="shared" si="339"/>
        <v>59.81666666666666</v>
      </c>
      <c r="AA291" s="7">
        <f t="shared" si="340"/>
        <v>26.01666666666667</v>
      </c>
      <c r="AB291" s="7">
        <f t="shared" si="341"/>
        <v>42.56666666666666</v>
      </c>
      <c r="AD291" s="17">
        <f t="shared" si="342"/>
        <v>38.18333333333333</v>
      </c>
      <c r="AE291" s="17">
        <f t="shared" si="343"/>
        <v>48.98333333333333</v>
      </c>
      <c r="AF291" s="17">
        <f t="shared" si="344"/>
        <v>42.699999999999996</v>
      </c>
    </row>
    <row r="292" spans="1:32" ht="12" customHeight="1">
      <c r="A292" t="s">
        <v>88</v>
      </c>
      <c r="B292" s="17">
        <v>12.4</v>
      </c>
      <c r="C292" s="17">
        <v>16.4</v>
      </c>
      <c r="D292" s="17">
        <v>28.3</v>
      </c>
      <c r="E292" s="17">
        <v>42.6</v>
      </c>
      <c r="F292" s="17">
        <v>54.7</v>
      </c>
      <c r="G292" s="17">
        <v>64.1</v>
      </c>
      <c r="H292" s="17">
        <v>68.9</v>
      </c>
      <c r="I292" s="17">
        <v>66.4</v>
      </c>
      <c r="J292" s="17">
        <v>58</v>
      </c>
      <c r="K292" s="17">
        <v>46.8</v>
      </c>
      <c r="L292" s="17">
        <v>31.6</v>
      </c>
      <c r="M292" s="17">
        <v>18.1</v>
      </c>
      <c r="O292" s="17">
        <f t="shared" si="331"/>
        <v>42.358333333333334</v>
      </c>
      <c r="P292" s="18"/>
      <c r="Q292" s="17">
        <f t="shared" si="332"/>
        <v>68.9</v>
      </c>
      <c r="R292" s="17">
        <f t="shared" si="333"/>
        <v>12.4</v>
      </c>
      <c r="S292" s="3">
        <f t="shared" si="334"/>
        <v>12</v>
      </c>
      <c r="U292" s="19">
        <f t="shared" si="335"/>
        <v>41.86666666666667</v>
      </c>
      <c r="V292" s="19">
        <f t="shared" si="336"/>
        <v>66.46666666666667</v>
      </c>
      <c r="W292" s="19">
        <f t="shared" si="337"/>
        <v>45.46666666666667</v>
      </c>
      <c r="X292" s="19">
        <f t="shared" si="338"/>
        <v>15.799999999999999</v>
      </c>
      <c r="Y292" s="7"/>
      <c r="Z292" s="7">
        <f t="shared" si="339"/>
        <v>59.116666666666674</v>
      </c>
      <c r="AA292" s="7">
        <f t="shared" si="340"/>
        <v>25.683333333333337</v>
      </c>
      <c r="AB292" s="7">
        <f t="shared" si="341"/>
        <v>42.49166666666667</v>
      </c>
      <c r="AD292" s="17">
        <f t="shared" si="342"/>
        <v>36.416666666666664</v>
      </c>
      <c r="AE292" s="17">
        <f t="shared" si="343"/>
        <v>48.30000000000001</v>
      </c>
      <c r="AF292" s="17">
        <f t="shared" si="344"/>
        <v>42.44166666666668</v>
      </c>
    </row>
    <row r="293" spans="1:32" ht="12" customHeight="1">
      <c r="A293" t="s">
        <v>89</v>
      </c>
      <c r="B293" s="17">
        <v>12.9</v>
      </c>
      <c r="C293" s="17">
        <v>16.4</v>
      </c>
      <c r="D293" s="17">
        <v>28.3</v>
      </c>
      <c r="E293" s="17">
        <v>43</v>
      </c>
      <c r="F293" s="17">
        <v>54.7</v>
      </c>
      <c r="G293" s="17">
        <v>64.2</v>
      </c>
      <c r="H293" s="17">
        <v>69</v>
      </c>
      <c r="I293" s="17">
        <v>66.6</v>
      </c>
      <c r="J293" s="17">
        <v>58.3</v>
      </c>
      <c r="K293" s="17">
        <v>46.8</v>
      </c>
      <c r="L293" s="17">
        <v>31.8</v>
      </c>
      <c r="M293" s="17">
        <v>18.3</v>
      </c>
      <c r="O293" s="17">
        <f t="shared" si="331"/>
        <v>42.525000000000006</v>
      </c>
      <c r="P293" s="18"/>
      <c r="Q293" s="17">
        <f t="shared" si="332"/>
        <v>69</v>
      </c>
      <c r="R293" s="17">
        <f t="shared" si="333"/>
        <v>12.9</v>
      </c>
      <c r="S293" s="3">
        <f t="shared" si="334"/>
        <v>12</v>
      </c>
      <c r="U293" s="19">
        <f t="shared" si="335"/>
        <v>42</v>
      </c>
      <c r="V293" s="19">
        <f t="shared" si="336"/>
        <v>66.6</v>
      </c>
      <c r="W293" s="19">
        <f t="shared" si="337"/>
        <v>45.63333333333333</v>
      </c>
      <c r="X293" s="19">
        <f>IF(COUNT(M293,#REF!)&gt;2,AVERAGE(M293,#REF!),"")</f>
      </c>
      <c r="Y293" s="7"/>
      <c r="Z293" s="7">
        <f t="shared" si="339"/>
        <v>59.300000000000004</v>
      </c>
      <c r="AA293" s="7">
        <f>IF(COUNT(K293:M293,#REF!)&gt;5,AVERAGE(K293:M293,#REF!),"")</f>
      </c>
      <c r="AB293" s="7">
        <f>IF(COUNT(K293:M293,#REF!)&gt;5,AVERAGE(K293:M293,#REF!),"")</f>
      </c>
      <c r="AD293" s="17">
        <f t="shared" si="342"/>
        <v>36.583333333333336</v>
      </c>
      <c r="AE293" s="17">
        <f t="shared" si="343"/>
        <v>48.46666666666667</v>
      </c>
      <c r="AF293" s="17">
        <f>IF(COUNT(AE293,#REF!)=2,AVERAGE(AE293,#REF!),"")</f>
      </c>
    </row>
    <row r="294" ht="12" customHeight="1"/>
    <row r="295" ht="12" customHeight="1"/>
    <row r="296" spans="2:14" ht="12" customHeight="1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2:14" ht="12" customHeight="1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ht="12" customHeight="1"/>
    <row r="299" spans="20:29" ht="12" customHeight="1">
      <c r="T299" s="17"/>
      <c r="U299" s="17"/>
      <c r="X299" s="35"/>
      <c r="Y299" s="35"/>
      <c r="AA299" s="17"/>
      <c r="AC299" s="17"/>
    </row>
    <row r="300" spans="20:29" ht="12" customHeight="1">
      <c r="T300" s="17"/>
      <c r="U300" s="17"/>
      <c r="X300" s="17"/>
      <c r="Y300" s="17"/>
      <c r="AA300" s="17"/>
      <c r="AC300" s="17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</sheetData>
  <sheetProtection/>
  <printOptions gridLines="1"/>
  <pageMargins left="0.75" right="0.75" top="1" bottom="1" header="0.5" footer="0.5"/>
  <pageSetup fitToHeight="0" fitToWidth="1" horizontalDpi="300" verticalDpi="300" orientation="portrait" scale="92" r:id="rId1"/>
  <headerFooter alignWithMargins="0">
    <oddHeader>&amp;C&amp;A</oddHeader>
    <oddFooter>&amp;LEdward J. Hopkins&amp;CPage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45"/>
  <sheetViews>
    <sheetView tabSelected="1" zoomScale="90" zoomScaleNormal="90" zoomScalePageLayoutView="0" workbookViewId="0" topLeftCell="A1">
      <pane xSplit="1" ySplit="4" topLeftCell="B10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P127" sqref="AP127"/>
    </sheetView>
  </sheetViews>
  <sheetFormatPr defaultColWidth="7.7109375" defaultRowHeight="12.75"/>
  <cols>
    <col min="1" max="18" width="6.7109375" style="40" customWidth="1"/>
    <col min="19" max="19" width="6.7109375" style="43" customWidth="1"/>
    <col min="20" max="36" width="6.7109375" style="40" customWidth="1"/>
    <col min="37" max="37" width="3.7109375" style="40" customWidth="1"/>
    <col min="38" max="43" width="6.7109375" style="40" customWidth="1"/>
    <col min="44" max="44" width="3.7109375" style="40" customWidth="1"/>
    <col min="45" max="50" width="6.7109375" style="40" customWidth="1"/>
    <col min="51" max="51" width="3.7109375" style="40" customWidth="1"/>
    <col min="52" max="53" width="6.7109375" style="40" customWidth="1"/>
    <col min="54" max="54" width="3.7109375" style="40" customWidth="1"/>
    <col min="55" max="55" width="7.7109375" style="40" customWidth="1"/>
    <col min="56" max="56" width="7.7109375" style="0" customWidth="1"/>
    <col min="57" max="57" width="7.7109375" style="17" customWidth="1"/>
    <col min="58" max="16384" width="7.7109375" style="40" customWidth="1"/>
  </cols>
  <sheetData>
    <row r="1" spans="1:35" ht="12.75">
      <c r="A1" s="39" t="s">
        <v>0</v>
      </c>
      <c r="G1" s="41" t="s">
        <v>63</v>
      </c>
      <c r="M1" s="29" t="s">
        <v>92</v>
      </c>
      <c r="N1" s="42"/>
      <c r="U1" s="44"/>
      <c r="V1" s="39"/>
      <c r="W1" s="44"/>
      <c r="X1" s="39"/>
      <c r="Y1" s="44"/>
      <c r="Z1" s="39"/>
      <c r="AA1" s="44"/>
      <c r="AB1" s="39"/>
      <c r="AC1" s="39"/>
      <c r="AD1" s="45"/>
      <c r="AE1" s="39"/>
      <c r="AF1" s="39"/>
      <c r="AH1" s="46"/>
      <c r="AI1" s="46"/>
    </row>
    <row r="2" spans="1:42" ht="12.75">
      <c r="A2" s="39" t="s">
        <v>1</v>
      </c>
      <c r="B2" s="39"/>
      <c r="C2" s="39"/>
      <c r="D2" s="29" t="s">
        <v>90</v>
      </c>
      <c r="E2" s="39"/>
      <c r="F2" s="39"/>
      <c r="G2" s="39" t="s">
        <v>2</v>
      </c>
      <c r="I2" s="39"/>
      <c r="J2" s="39"/>
      <c r="K2" s="39"/>
      <c r="L2" s="39"/>
      <c r="M2" s="39"/>
      <c r="N2" s="47"/>
      <c r="O2" s="48"/>
      <c r="P2" s="49"/>
      <c r="Q2" s="48"/>
      <c r="R2" s="1" t="s">
        <v>94</v>
      </c>
      <c r="S2" s="50"/>
      <c r="T2" s="39"/>
      <c r="U2" s="51"/>
      <c r="V2" s="39"/>
      <c r="W2" s="51"/>
      <c r="X2" s="39"/>
      <c r="Y2" s="51"/>
      <c r="Z2" s="39"/>
      <c r="AA2" s="51"/>
      <c r="AB2" s="39"/>
      <c r="AC2" s="39"/>
      <c r="AD2" s="52"/>
      <c r="AE2" s="53"/>
      <c r="AF2" s="53"/>
      <c r="AG2" s="39"/>
      <c r="AH2" s="54"/>
      <c r="AI2" s="54"/>
      <c r="AJ2" s="39"/>
      <c r="AK2" s="55"/>
      <c r="AP2" s="40" t="s">
        <v>66</v>
      </c>
    </row>
    <row r="3" spans="1:53" ht="12.75">
      <c r="A3" s="79" t="s">
        <v>93</v>
      </c>
      <c r="B3" s="39"/>
      <c r="C3" s="39"/>
      <c r="D3" s="39"/>
      <c r="E3" s="47" t="s">
        <v>57</v>
      </c>
      <c r="L3" s="66" t="s">
        <v>68</v>
      </c>
      <c r="M3" s="67"/>
      <c r="N3" s="68"/>
      <c r="O3" s="67"/>
      <c r="AB3" s="61" t="s">
        <v>65</v>
      </c>
      <c r="AC3" s="44" t="s">
        <v>3</v>
      </c>
      <c r="AE3" s="44" t="s">
        <v>4</v>
      </c>
      <c r="AF3" s="39"/>
      <c r="AG3" s="44" t="s">
        <v>5</v>
      </c>
      <c r="AH3" s="39" t="s">
        <v>5</v>
      </c>
      <c r="AI3" s="44" t="s">
        <v>6</v>
      </c>
      <c r="AK3" s="39"/>
      <c r="AL3" s="39"/>
      <c r="AM3" s="49" t="s">
        <v>8</v>
      </c>
      <c r="AN3" s="49"/>
      <c r="AO3" s="45" t="s">
        <v>9</v>
      </c>
      <c r="AP3" s="53" t="s">
        <v>14</v>
      </c>
      <c r="AQ3" s="39" t="s">
        <v>10</v>
      </c>
      <c r="AR3" s="39"/>
      <c r="AS3" s="39"/>
      <c r="AT3" s="39" t="s">
        <v>11</v>
      </c>
      <c r="AU3" s="39"/>
      <c r="AV3" s="39" t="s">
        <v>12</v>
      </c>
      <c r="AW3" s="39"/>
      <c r="AX3" s="39" t="s">
        <v>13</v>
      </c>
      <c r="AY3" s="39"/>
      <c r="AZ3" s="56"/>
      <c r="BA3" s="56"/>
    </row>
    <row r="4" spans="1:55" ht="12.75">
      <c r="A4" s="64" t="s">
        <v>59</v>
      </c>
      <c r="B4" s="69" t="s">
        <v>14</v>
      </c>
      <c r="C4" s="13" t="s">
        <v>15</v>
      </c>
      <c r="D4" s="69" t="s">
        <v>14</v>
      </c>
      <c r="E4" s="13" t="s">
        <v>16</v>
      </c>
      <c r="F4" s="69" t="s">
        <v>14</v>
      </c>
      <c r="G4" s="53" t="s">
        <v>17</v>
      </c>
      <c r="H4" s="69" t="s">
        <v>14</v>
      </c>
      <c r="I4" s="53" t="s">
        <v>18</v>
      </c>
      <c r="J4" s="69" t="s">
        <v>14</v>
      </c>
      <c r="K4" s="53" t="s">
        <v>19</v>
      </c>
      <c r="L4" s="69" t="s">
        <v>14</v>
      </c>
      <c r="M4" s="53" t="s">
        <v>20</v>
      </c>
      <c r="N4" s="69" t="s">
        <v>14</v>
      </c>
      <c r="O4" s="53" t="s">
        <v>21</v>
      </c>
      <c r="P4" s="73" t="s">
        <v>14</v>
      </c>
      <c r="Q4" s="53" t="s">
        <v>22</v>
      </c>
      <c r="R4" s="73" t="s">
        <v>14</v>
      </c>
      <c r="S4" s="53" t="s">
        <v>23</v>
      </c>
      <c r="T4" s="69" t="s">
        <v>14</v>
      </c>
      <c r="U4" s="53" t="s">
        <v>24</v>
      </c>
      <c r="V4" s="69" t="s">
        <v>14</v>
      </c>
      <c r="W4" s="53" t="s">
        <v>25</v>
      </c>
      <c r="X4" s="69" t="s">
        <v>14</v>
      </c>
      <c r="Y4" s="53" t="s">
        <v>26</v>
      </c>
      <c r="Z4" s="74" t="s">
        <v>14</v>
      </c>
      <c r="AA4" s="48" t="s">
        <v>27</v>
      </c>
      <c r="AB4" s="62" t="s">
        <v>59</v>
      </c>
      <c r="AC4" s="69" t="s">
        <v>14</v>
      </c>
      <c r="AD4" s="51" t="s">
        <v>31</v>
      </c>
      <c r="AE4" s="69" t="s">
        <v>14</v>
      </c>
      <c r="AF4" s="51" t="s">
        <v>33</v>
      </c>
      <c r="AG4" s="69" t="s">
        <v>14</v>
      </c>
      <c r="AH4" s="51" t="s">
        <v>34</v>
      </c>
      <c r="AI4" s="69" t="s">
        <v>14</v>
      </c>
      <c r="AJ4" s="51" t="s">
        <v>35</v>
      </c>
      <c r="AK4" s="39"/>
      <c r="AL4" s="69" t="s">
        <v>14</v>
      </c>
      <c r="AM4" s="52" t="s">
        <v>36</v>
      </c>
      <c r="AN4" s="69" t="s">
        <v>14</v>
      </c>
      <c r="AO4" s="52" t="s">
        <v>37</v>
      </c>
      <c r="AP4" s="69" t="s">
        <v>14</v>
      </c>
      <c r="AQ4" s="53" t="s">
        <v>38</v>
      </c>
      <c r="AR4" s="39"/>
      <c r="AS4" s="69" t="s">
        <v>14</v>
      </c>
      <c r="AT4" s="54" t="s">
        <v>39</v>
      </c>
      <c r="AU4" s="69" t="s">
        <v>14</v>
      </c>
      <c r="AV4" s="54" t="s">
        <v>40</v>
      </c>
      <c r="AW4" s="69" t="s">
        <v>14</v>
      </c>
      <c r="AX4" s="39" t="s">
        <v>41</v>
      </c>
      <c r="AY4" s="55"/>
      <c r="AZ4" s="78" t="s">
        <v>14</v>
      </c>
      <c r="BA4" s="39" t="s">
        <v>56</v>
      </c>
      <c r="BC4" s="73" t="s">
        <v>14</v>
      </c>
    </row>
    <row r="5" spans="1:55" ht="15">
      <c r="A5" s="65">
        <v>1</v>
      </c>
      <c r="B5" s="70">
        <v>1912</v>
      </c>
      <c r="C5" s="36">
        <v>-5.1</v>
      </c>
      <c r="D5" s="70">
        <v>1936</v>
      </c>
      <c r="E5" s="36">
        <v>0.4</v>
      </c>
      <c r="F5" s="70">
        <v>1899</v>
      </c>
      <c r="G5" s="36">
        <v>17.4</v>
      </c>
      <c r="H5" s="70">
        <v>1907</v>
      </c>
      <c r="I5" s="36">
        <v>34.7</v>
      </c>
      <c r="J5" s="70">
        <v>1907</v>
      </c>
      <c r="K5" s="36">
        <v>46.7</v>
      </c>
      <c r="L5" s="70">
        <v>1969</v>
      </c>
      <c r="M5" s="36">
        <v>57.4</v>
      </c>
      <c r="N5" s="70">
        <v>1992</v>
      </c>
      <c r="O5" s="36">
        <v>63.3</v>
      </c>
      <c r="P5" s="70">
        <v>1915</v>
      </c>
      <c r="Q5" s="36">
        <v>61</v>
      </c>
      <c r="R5" s="70">
        <v>1918</v>
      </c>
      <c r="S5" s="36">
        <v>51.8</v>
      </c>
      <c r="T5" s="70">
        <v>1917</v>
      </c>
      <c r="U5" s="36">
        <v>36.5</v>
      </c>
      <c r="V5" s="70">
        <v>1959</v>
      </c>
      <c r="W5" s="36">
        <v>23</v>
      </c>
      <c r="X5" s="70">
        <v>1983</v>
      </c>
      <c r="Y5" s="36">
        <v>6.9</v>
      </c>
      <c r="Z5" s="75">
        <v>1917</v>
      </c>
      <c r="AA5" s="42">
        <v>37.974999999999994</v>
      </c>
      <c r="AB5" s="65">
        <v>122</v>
      </c>
      <c r="AC5" s="71">
        <v>1950</v>
      </c>
      <c r="AD5" s="58">
        <v>36.666666666666664</v>
      </c>
      <c r="AE5" s="71">
        <v>1915</v>
      </c>
      <c r="AF5" s="58">
        <v>61.5</v>
      </c>
      <c r="AG5" s="71">
        <v>1896</v>
      </c>
      <c r="AH5" s="58">
        <v>40.300000000000004</v>
      </c>
      <c r="AI5" s="71">
        <v>1903</v>
      </c>
      <c r="AJ5" s="58">
        <v>6.833333333333333</v>
      </c>
      <c r="AK5" s="57"/>
      <c r="AL5" s="71">
        <v>1924</v>
      </c>
      <c r="AM5" s="57">
        <v>55.366666666666674</v>
      </c>
      <c r="AN5" s="71">
        <v>1911</v>
      </c>
      <c r="AO5" s="57">
        <v>19.583333333333336</v>
      </c>
      <c r="AP5" s="71">
        <v>1904</v>
      </c>
      <c r="AQ5" s="57">
        <v>38.55833333333333</v>
      </c>
      <c r="AR5" s="57"/>
      <c r="AS5" s="72">
        <v>1917</v>
      </c>
      <c r="AT5" s="57">
        <v>31.13333333333333</v>
      </c>
      <c r="AU5" s="72">
        <v>1976</v>
      </c>
      <c r="AV5" s="57">
        <v>44.583333333333336</v>
      </c>
      <c r="AW5" s="72">
        <v>1903</v>
      </c>
      <c r="AX5" s="57">
        <v>38.6</v>
      </c>
      <c r="AY5" s="46"/>
      <c r="AZ5" s="77">
        <v>1915</v>
      </c>
      <c r="BA5" s="59">
        <v>60.7</v>
      </c>
      <c r="BC5" s="70">
        <v>1895</v>
      </c>
    </row>
    <row r="6" spans="1:55" ht="15">
      <c r="A6" s="65">
        <v>2</v>
      </c>
      <c r="B6" s="70">
        <v>1977</v>
      </c>
      <c r="C6" s="36">
        <v>0.6</v>
      </c>
      <c r="D6" s="70">
        <v>1904</v>
      </c>
      <c r="E6" s="36">
        <v>4.7</v>
      </c>
      <c r="F6" s="70">
        <v>1960</v>
      </c>
      <c r="G6" s="36">
        <v>18.5</v>
      </c>
      <c r="H6" s="70">
        <v>1950</v>
      </c>
      <c r="I6" s="36">
        <v>34.7</v>
      </c>
      <c r="J6" s="70">
        <v>1924</v>
      </c>
      <c r="K6" s="36">
        <v>47.6</v>
      </c>
      <c r="L6" s="70">
        <v>1982</v>
      </c>
      <c r="M6" s="36">
        <v>58.8</v>
      </c>
      <c r="N6" s="70">
        <v>2009</v>
      </c>
      <c r="O6" s="36">
        <v>63.7</v>
      </c>
      <c r="P6" s="70">
        <v>1927</v>
      </c>
      <c r="Q6" s="36">
        <v>61.5</v>
      </c>
      <c r="R6" s="70">
        <v>1993</v>
      </c>
      <c r="S6" s="36">
        <v>52.5</v>
      </c>
      <c r="T6" s="70">
        <v>1925</v>
      </c>
      <c r="U6" s="36">
        <v>36.5</v>
      </c>
      <c r="V6" s="70">
        <v>1951</v>
      </c>
      <c r="W6" s="36">
        <v>23.3</v>
      </c>
      <c r="X6" s="70">
        <v>1985</v>
      </c>
      <c r="Y6" s="36">
        <v>7.5</v>
      </c>
      <c r="Z6" s="75">
        <v>1924</v>
      </c>
      <c r="AA6" s="42">
        <v>39.475</v>
      </c>
      <c r="AB6" s="63">
        <v>121</v>
      </c>
      <c r="AC6" s="71">
        <v>1907</v>
      </c>
      <c r="AD6" s="58">
        <v>37.66666666666667</v>
      </c>
      <c r="AE6" s="71">
        <v>1992</v>
      </c>
      <c r="AF6" s="58">
        <v>62.53333333333334</v>
      </c>
      <c r="AG6" s="71">
        <v>1976</v>
      </c>
      <c r="AH6" s="58">
        <v>40.9</v>
      </c>
      <c r="AI6" s="71">
        <v>1935</v>
      </c>
      <c r="AJ6" s="58">
        <v>7.966666666666666</v>
      </c>
      <c r="AK6" s="57"/>
      <c r="AL6" s="71">
        <v>1907</v>
      </c>
      <c r="AM6" s="57">
        <v>55.46666666666667</v>
      </c>
      <c r="AN6" s="71">
        <v>1898</v>
      </c>
      <c r="AO6" s="57">
        <v>19.866666666666664</v>
      </c>
      <c r="AP6" s="71">
        <v>1917</v>
      </c>
      <c r="AQ6" s="57">
        <v>38.56666666666667</v>
      </c>
      <c r="AR6" s="57"/>
      <c r="AS6" s="72">
        <v>1912</v>
      </c>
      <c r="AT6" s="57">
        <v>31.21666666666667</v>
      </c>
      <c r="AU6" s="72">
        <v>1917</v>
      </c>
      <c r="AV6" s="57">
        <v>44.81666666666666</v>
      </c>
      <c r="AW6" s="72">
        <v>1911</v>
      </c>
      <c r="AX6" s="57">
        <v>39.141666666666666</v>
      </c>
      <c r="AY6" s="46"/>
      <c r="AZ6" s="77">
        <v>1924</v>
      </c>
      <c r="BA6" s="59">
        <v>60.925</v>
      </c>
      <c r="BC6" s="70">
        <v>1896</v>
      </c>
    </row>
    <row r="7" spans="1:55" ht="15">
      <c r="A7" s="65">
        <v>3</v>
      </c>
      <c r="B7" s="70">
        <v>1929</v>
      </c>
      <c r="C7" s="36">
        <v>0.9</v>
      </c>
      <c r="D7" s="70">
        <v>1917</v>
      </c>
      <c r="E7" s="36">
        <v>4.8</v>
      </c>
      <c r="F7" s="70">
        <v>1906</v>
      </c>
      <c r="G7" s="36">
        <v>20</v>
      </c>
      <c r="H7" s="70">
        <v>1909</v>
      </c>
      <c r="I7" s="36">
        <v>36.5</v>
      </c>
      <c r="J7" s="70">
        <v>1954</v>
      </c>
      <c r="K7" s="36">
        <v>49.1</v>
      </c>
      <c r="L7" s="70">
        <v>1915</v>
      </c>
      <c r="M7" s="36">
        <v>59.1</v>
      </c>
      <c r="N7" s="70">
        <v>1915</v>
      </c>
      <c r="O7" s="36">
        <v>64.4</v>
      </c>
      <c r="P7" s="70">
        <v>1950</v>
      </c>
      <c r="Q7" s="36">
        <v>61.9</v>
      </c>
      <c r="R7" s="70">
        <v>1974</v>
      </c>
      <c r="S7" s="36">
        <v>53.2</v>
      </c>
      <c r="T7" s="70">
        <v>1895</v>
      </c>
      <c r="U7" s="36">
        <v>39.8</v>
      </c>
      <c r="V7" s="70">
        <v>1911</v>
      </c>
      <c r="W7" s="36">
        <v>24.1</v>
      </c>
      <c r="X7" s="70">
        <v>1919</v>
      </c>
      <c r="Y7" s="36">
        <v>8</v>
      </c>
      <c r="Z7" s="75">
        <v>1950</v>
      </c>
      <c r="AA7" s="42">
        <v>39.475</v>
      </c>
      <c r="AB7" s="63">
        <v>120</v>
      </c>
      <c r="AC7" s="71">
        <v>1996</v>
      </c>
      <c r="AD7" s="58">
        <v>37.800000000000004</v>
      </c>
      <c r="AE7" s="71">
        <v>1927</v>
      </c>
      <c r="AF7" s="58">
        <v>62.93333333333334</v>
      </c>
      <c r="AG7" s="71">
        <v>1951</v>
      </c>
      <c r="AH7" s="58">
        <v>41.4</v>
      </c>
      <c r="AI7" s="71">
        <v>1916</v>
      </c>
      <c r="AJ7" s="58">
        <v>8.033333333333333</v>
      </c>
      <c r="AK7" s="57"/>
      <c r="AL7" s="71">
        <v>1950</v>
      </c>
      <c r="AM7" s="57">
        <v>56</v>
      </c>
      <c r="AN7" s="71">
        <v>1903</v>
      </c>
      <c r="AO7" s="57">
        <v>20.216666666666665</v>
      </c>
      <c r="AP7" s="71">
        <v>1912</v>
      </c>
      <c r="AQ7" s="57">
        <v>39.04166666666667</v>
      </c>
      <c r="AR7" s="57"/>
      <c r="AS7" s="72">
        <v>1904</v>
      </c>
      <c r="AT7" s="57">
        <v>31.966666666666665</v>
      </c>
      <c r="AU7" s="72">
        <v>1985</v>
      </c>
      <c r="AV7" s="57">
        <v>45.050000000000004</v>
      </c>
      <c r="AW7" s="72">
        <v>1916</v>
      </c>
      <c r="AX7" s="57">
        <v>39.49166666666667</v>
      </c>
      <c r="AY7" s="46"/>
      <c r="AZ7" s="77">
        <v>1992</v>
      </c>
      <c r="BA7" s="59">
        <v>61.00000000000001</v>
      </c>
      <c r="BC7" s="70">
        <v>1897</v>
      </c>
    </row>
    <row r="8" spans="1:55" ht="15">
      <c r="A8" s="65">
        <v>4</v>
      </c>
      <c r="B8" s="70">
        <v>1918</v>
      </c>
      <c r="C8" s="36">
        <v>1.8</v>
      </c>
      <c r="D8" s="70">
        <v>1899</v>
      </c>
      <c r="E8" s="36">
        <v>5.7</v>
      </c>
      <c r="F8" s="70">
        <v>1923</v>
      </c>
      <c r="G8" s="36">
        <v>20</v>
      </c>
      <c r="H8" s="70">
        <v>1920</v>
      </c>
      <c r="I8" s="36">
        <v>36.7</v>
      </c>
      <c r="J8" s="70">
        <v>1967</v>
      </c>
      <c r="K8" s="36">
        <v>49.2</v>
      </c>
      <c r="L8" s="70">
        <v>1916</v>
      </c>
      <c r="M8" s="36">
        <v>59.1</v>
      </c>
      <c r="N8" s="70">
        <v>1956</v>
      </c>
      <c r="O8" s="36">
        <v>65.3</v>
      </c>
      <c r="P8" s="70">
        <v>2004</v>
      </c>
      <c r="Q8" s="36">
        <v>62.2</v>
      </c>
      <c r="R8" s="70">
        <v>1924</v>
      </c>
      <c r="S8" s="36">
        <v>53.6</v>
      </c>
      <c r="T8" s="70">
        <v>1952</v>
      </c>
      <c r="U8" s="36">
        <v>41</v>
      </c>
      <c r="V8" s="70">
        <v>1995</v>
      </c>
      <c r="W8" s="36">
        <v>24.4</v>
      </c>
      <c r="X8" s="70">
        <v>1976</v>
      </c>
      <c r="Y8" s="36">
        <v>8.4</v>
      </c>
      <c r="Z8" s="75">
        <v>1904</v>
      </c>
      <c r="AA8" s="42">
        <v>39.6</v>
      </c>
      <c r="AB8" s="63">
        <v>119</v>
      </c>
      <c r="AC8" s="71">
        <v>1940</v>
      </c>
      <c r="AD8" s="58">
        <v>37.833333333333336</v>
      </c>
      <c r="AE8" s="71">
        <v>1924</v>
      </c>
      <c r="AF8" s="58">
        <v>63.36666666666667</v>
      </c>
      <c r="AG8" s="71">
        <v>1911</v>
      </c>
      <c r="AH8" s="58">
        <v>41.76666666666666</v>
      </c>
      <c r="AI8" s="71">
        <v>1978</v>
      </c>
      <c r="AJ8" s="58">
        <v>8.4</v>
      </c>
      <c r="AK8" s="57"/>
      <c r="AL8" s="71">
        <v>1917</v>
      </c>
      <c r="AM8" s="57">
        <v>56.13333333333333</v>
      </c>
      <c r="AN8" s="71">
        <v>2013</v>
      </c>
      <c r="AO8" s="57">
        <v>20.7</v>
      </c>
      <c r="AP8" s="71">
        <v>1920</v>
      </c>
      <c r="AQ8" s="57">
        <v>39.64166666666666</v>
      </c>
      <c r="AR8" s="57"/>
      <c r="AS8" s="72">
        <v>1979</v>
      </c>
      <c r="AT8" s="57">
        <v>32.166666666666664</v>
      </c>
      <c r="AU8" s="72">
        <v>1951</v>
      </c>
      <c r="AV8" s="57">
        <v>45.06666666666666</v>
      </c>
      <c r="AW8" s="72">
        <v>1917</v>
      </c>
      <c r="AX8" s="57">
        <v>39.91666666666667</v>
      </c>
      <c r="AY8" s="46"/>
      <c r="AZ8" s="77">
        <v>1951</v>
      </c>
      <c r="BA8" s="59">
        <v>61.35</v>
      </c>
      <c r="BC8" s="70">
        <v>1898</v>
      </c>
    </row>
    <row r="9" spans="1:55" ht="15">
      <c r="A9" s="65">
        <v>5</v>
      </c>
      <c r="B9" s="70">
        <v>1979</v>
      </c>
      <c r="C9" s="36">
        <v>2.5</v>
      </c>
      <c r="D9" s="70">
        <v>1914</v>
      </c>
      <c r="E9" s="36">
        <v>7</v>
      </c>
      <c r="F9" s="70">
        <v>1912</v>
      </c>
      <c r="G9" s="36">
        <v>20.3</v>
      </c>
      <c r="H9" s="70">
        <v>1936</v>
      </c>
      <c r="I9" s="36">
        <v>36.8</v>
      </c>
      <c r="J9" s="70">
        <v>1947</v>
      </c>
      <c r="K9" s="36">
        <v>49.3</v>
      </c>
      <c r="L9" s="70">
        <v>1945</v>
      </c>
      <c r="M9" s="36">
        <v>59.1</v>
      </c>
      <c r="N9" s="70">
        <v>1962</v>
      </c>
      <c r="O9" s="36">
        <v>65.3</v>
      </c>
      <c r="P9" s="70">
        <v>1903</v>
      </c>
      <c r="Q9" s="36">
        <v>62.3</v>
      </c>
      <c r="R9" s="70">
        <v>1975</v>
      </c>
      <c r="S9" s="36">
        <v>53.9</v>
      </c>
      <c r="T9" s="70">
        <v>1987</v>
      </c>
      <c r="U9" s="36">
        <v>41.2</v>
      </c>
      <c r="V9" s="70">
        <v>1976</v>
      </c>
      <c r="W9" s="36">
        <v>24.7</v>
      </c>
      <c r="X9" s="70">
        <v>1989</v>
      </c>
      <c r="Y9" s="36">
        <v>8.5</v>
      </c>
      <c r="Z9" s="75">
        <v>1951</v>
      </c>
      <c r="AA9" s="42">
        <v>39.84166666666666</v>
      </c>
      <c r="AB9" s="63">
        <v>118</v>
      </c>
      <c r="AC9" s="71">
        <v>1923</v>
      </c>
      <c r="AD9" s="58">
        <v>38.03333333333333</v>
      </c>
      <c r="AE9" s="71">
        <v>1903</v>
      </c>
      <c r="AF9" s="58">
        <v>63.56666666666666</v>
      </c>
      <c r="AG9" s="71">
        <v>1926</v>
      </c>
      <c r="AH9" s="58">
        <v>41.766666666666666</v>
      </c>
      <c r="AI9" s="71">
        <v>2013</v>
      </c>
      <c r="AJ9" s="58">
        <v>8.4</v>
      </c>
      <c r="AK9" s="57"/>
      <c r="AL9" s="71">
        <v>1992</v>
      </c>
      <c r="AM9" s="57">
        <v>56.76666666666666</v>
      </c>
      <c r="AN9" s="71">
        <v>1916</v>
      </c>
      <c r="AO9" s="57">
        <v>21</v>
      </c>
      <c r="AP9" s="71">
        <v>1979</v>
      </c>
      <c r="AQ9" s="57">
        <v>39.7</v>
      </c>
      <c r="AR9" s="57"/>
      <c r="AS9" s="72">
        <v>1936</v>
      </c>
      <c r="AT9" s="57">
        <v>32.43333333333334</v>
      </c>
      <c r="AU9" s="72">
        <v>1903</v>
      </c>
      <c r="AV9" s="57">
        <v>45.23333333333334</v>
      </c>
      <c r="AW9" s="72">
        <v>1919</v>
      </c>
      <c r="AX9" s="57">
        <v>39.974999999999994</v>
      </c>
      <c r="AY9" s="46"/>
      <c r="AZ9" s="77">
        <v>1903</v>
      </c>
      <c r="BA9" s="59">
        <v>61.849999999999994</v>
      </c>
      <c r="BC9" s="70">
        <v>1899</v>
      </c>
    </row>
    <row r="10" spans="1:55" ht="15">
      <c r="A10" s="65">
        <v>6</v>
      </c>
      <c r="B10" s="70">
        <v>1963</v>
      </c>
      <c r="C10" s="36">
        <v>3.1</v>
      </c>
      <c r="D10" s="70">
        <v>2014</v>
      </c>
      <c r="E10" s="36">
        <v>7.3</v>
      </c>
      <c r="F10" s="70">
        <v>1932</v>
      </c>
      <c r="G10" s="36">
        <v>20.5</v>
      </c>
      <c r="H10" s="70">
        <v>1975</v>
      </c>
      <c r="I10" s="36">
        <v>36.8</v>
      </c>
      <c r="J10" s="70">
        <v>1997</v>
      </c>
      <c r="K10" s="36">
        <v>49.3</v>
      </c>
      <c r="L10" s="70">
        <v>1928</v>
      </c>
      <c r="M10" s="36">
        <v>59.3</v>
      </c>
      <c r="N10" s="70">
        <v>1924</v>
      </c>
      <c r="O10" s="36">
        <v>65.4</v>
      </c>
      <c r="P10" s="70">
        <v>1967</v>
      </c>
      <c r="Q10" s="36">
        <v>62.6</v>
      </c>
      <c r="R10" s="70">
        <v>1896</v>
      </c>
      <c r="S10" s="36">
        <v>54.1</v>
      </c>
      <c r="T10" s="70">
        <v>1988</v>
      </c>
      <c r="U10" s="36">
        <v>41.2</v>
      </c>
      <c r="V10" s="70">
        <v>1896</v>
      </c>
      <c r="W10" s="36">
        <v>24.9</v>
      </c>
      <c r="X10" s="70">
        <v>2000</v>
      </c>
      <c r="Y10" s="36">
        <v>8.6</v>
      </c>
      <c r="Z10" s="75">
        <v>1929</v>
      </c>
      <c r="AA10" s="42">
        <v>39.94166666666667</v>
      </c>
      <c r="AB10" s="63">
        <v>117</v>
      </c>
      <c r="AC10" s="71">
        <v>1924</v>
      </c>
      <c r="AD10" s="58">
        <v>38.23333333333333</v>
      </c>
      <c r="AE10" s="71">
        <v>1951</v>
      </c>
      <c r="AF10" s="58">
        <v>63.63333333333333</v>
      </c>
      <c r="AG10" s="71">
        <v>1959</v>
      </c>
      <c r="AH10" s="58">
        <v>41.800000000000004</v>
      </c>
      <c r="AI10" s="71">
        <v>1917</v>
      </c>
      <c r="AJ10" s="58">
        <v>8.466666666666667</v>
      </c>
      <c r="AK10" s="57"/>
      <c r="AL10" s="71">
        <v>1945</v>
      </c>
      <c r="AM10" s="57">
        <v>56.833333333333336</v>
      </c>
      <c r="AN10" s="71">
        <v>1935</v>
      </c>
      <c r="AO10" s="57">
        <v>21.21666666666667</v>
      </c>
      <c r="AP10" s="71">
        <v>2014</v>
      </c>
      <c r="AQ10" s="57">
        <v>39.733333333333334</v>
      </c>
      <c r="AR10" s="57"/>
      <c r="AS10" s="72">
        <v>2014</v>
      </c>
      <c r="AT10" s="57">
        <v>32.7</v>
      </c>
      <c r="AU10" s="72">
        <v>1926</v>
      </c>
      <c r="AV10" s="57">
        <v>45.5</v>
      </c>
      <c r="AW10" s="72">
        <v>1978</v>
      </c>
      <c r="AX10" s="57">
        <v>39.99166666666666</v>
      </c>
      <c r="AY10" s="46"/>
      <c r="AZ10" s="77">
        <v>1965</v>
      </c>
      <c r="BA10" s="59">
        <v>61.949999999999996</v>
      </c>
      <c r="BC10" s="70">
        <v>1900</v>
      </c>
    </row>
    <row r="11" spans="1:55" ht="15">
      <c r="A11" s="65">
        <v>7</v>
      </c>
      <c r="B11" s="70">
        <v>1982</v>
      </c>
      <c r="C11" s="36">
        <v>3.3</v>
      </c>
      <c r="D11" s="70">
        <v>1929</v>
      </c>
      <c r="E11" s="36">
        <v>7.5</v>
      </c>
      <c r="F11" s="70">
        <v>1965</v>
      </c>
      <c r="G11" s="36">
        <v>20.8</v>
      </c>
      <c r="H11" s="70">
        <v>1928</v>
      </c>
      <c r="I11" s="36">
        <v>36.9</v>
      </c>
      <c r="J11" s="70">
        <v>1917</v>
      </c>
      <c r="K11" s="36">
        <v>49.6</v>
      </c>
      <c r="L11" s="70">
        <v>1958</v>
      </c>
      <c r="M11" s="36">
        <v>59.3</v>
      </c>
      <c r="N11" s="70">
        <v>1950</v>
      </c>
      <c r="O11" s="36">
        <v>65.4</v>
      </c>
      <c r="P11" s="70">
        <v>1912</v>
      </c>
      <c r="Q11" s="36">
        <v>62.7</v>
      </c>
      <c r="R11" s="70">
        <v>1965</v>
      </c>
      <c r="S11" s="36">
        <v>54.1</v>
      </c>
      <c r="T11" s="70">
        <v>1976</v>
      </c>
      <c r="U11" s="36">
        <v>41.4</v>
      </c>
      <c r="V11" s="70">
        <v>2014</v>
      </c>
      <c r="W11" s="36">
        <v>25.3</v>
      </c>
      <c r="X11" s="70">
        <v>1924</v>
      </c>
      <c r="Y11" s="36">
        <v>9</v>
      </c>
      <c r="Z11" s="75">
        <v>1972</v>
      </c>
      <c r="AA11" s="42">
        <v>39.95</v>
      </c>
      <c r="AB11" s="63">
        <v>116</v>
      </c>
      <c r="AC11" s="71">
        <v>1947</v>
      </c>
      <c r="AD11" s="58">
        <v>38.266666666666666</v>
      </c>
      <c r="AE11" s="71">
        <v>1950</v>
      </c>
      <c r="AF11" s="58">
        <v>63.66666666666668</v>
      </c>
      <c r="AG11" s="71">
        <v>1993</v>
      </c>
      <c r="AH11" s="58">
        <v>42.266666666666666</v>
      </c>
      <c r="AI11" s="71">
        <v>1919</v>
      </c>
      <c r="AJ11" s="58">
        <v>8.966666666666667</v>
      </c>
      <c r="AK11" s="57"/>
      <c r="AL11" s="71">
        <v>1904</v>
      </c>
      <c r="AM11" s="57">
        <v>56.900000000000006</v>
      </c>
      <c r="AN11" s="71">
        <v>1919</v>
      </c>
      <c r="AO11" s="57">
        <v>21.316666666666663</v>
      </c>
      <c r="AP11" s="71">
        <v>1918</v>
      </c>
      <c r="AQ11" s="57">
        <v>39.78333333333334</v>
      </c>
      <c r="AR11" s="57"/>
      <c r="AS11" s="72">
        <v>1929</v>
      </c>
      <c r="AT11" s="57">
        <v>32.76666666666667</v>
      </c>
      <c r="AU11" s="72">
        <v>1950</v>
      </c>
      <c r="AV11" s="57">
        <v>45.550000000000004</v>
      </c>
      <c r="AW11" s="72">
        <v>1950</v>
      </c>
      <c r="AX11" s="57">
        <v>40.083333333333336</v>
      </c>
      <c r="AY11" s="46"/>
      <c r="AZ11" s="77">
        <v>1917</v>
      </c>
      <c r="BA11" s="59">
        <v>61.974999999999994</v>
      </c>
      <c r="BC11" s="70">
        <v>1901</v>
      </c>
    </row>
    <row r="12" spans="1:55" ht="15">
      <c r="A12" s="65">
        <v>8</v>
      </c>
      <c r="B12" s="70">
        <v>1994</v>
      </c>
      <c r="C12" s="36">
        <v>3.9</v>
      </c>
      <c r="D12" s="70">
        <v>2015</v>
      </c>
      <c r="E12" s="36">
        <v>7.6</v>
      </c>
      <c r="F12" s="70">
        <v>1926</v>
      </c>
      <c r="G12" s="36">
        <v>21.4</v>
      </c>
      <c r="H12" s="70">
        <v>1904</v>
      </c>
      <c r="I12" s="36">
        <v>37.8</v>
      </c>
      <c r="J12" s="70">
        <v>1945</v>
      </c>
      <c r="K12" s="36">
        <v>49.6</v>
      </c>
      <c r="L12" s="70">
        <v>1917</v>
      </c>
      <c r="M12" s="36">
        <v>59.6</v>
      </c>
      <c r="N12" s="70">
        <v>1971</v>
      </c>
      <c r="O12" s="36">
        <v>65.4</v>
      </c>
      <c r="P12" s="70">
        <v>1992</v>
      </c>
      <c r="Q12" s="36">
        <v>62.7</v>
      </c>
      <c r="R12" s="70">
        <v>1943</v>
      </c>
      <c r="S12" s="36">
        <v>54.2</v>
      </c>
      <c r="T12" s="70">
        <v>1896</v>
      </c>
      <c r="U12" s="36">
        <v>41.9</v>
      </c>
      <c r="V12" s="70">
        <v>1996</v>
      </c>
      <c r="W12" s="36">
        <v>25.8</v>
      </c>
      <c r="X12" s="70">
        <v>1917</v>
      </c>
      <c r="Y12" s="36">
        <v>9.7</v>
      </c>
      <c r="Z12" s="75">
        <v>1912</v>
      </c>
      <c r="AA12" s="42">
        <v>40.00833333333333</v>
      </c>
      <c r="AB12" s="63">
        <v>115</v>
      </c>
      <c r="AC12" s="71">
        <v>1943</v>
      </c>
      <c r="AD12" s="58">
        <v>38.300000000000004</v>
      </c>
      <c r="AE12" s="71">
        <v>2004</v>
      </c>
      <c r="AF12" s="58">
        <v>63.70000000000001</v>
      </c>
      <c r="AG12" s="71">
        <v>1917</v>
      </c>
      <c r="AH12" s="58">
        <v>42.300000000000004</v>
      </c>
      <c r="AI12" s="71">
        <v>1976</v>
      </c>
      <c r="AJ12" s="58">
        <v>9.233333333333333</v>
      </c>
      <c r="AK12" s="57"/>
      <c r="AL12" s="71">
        <v>1967</v>
      </c>
      <c r="AM12" s="57">
        <v>56.96666666666666</v>
      </c>
      <c r="AN12" s="71">
        <v>1978</v>
      </c>
      <c r="AO12" s="57">
        <v>21.599999999999998</v>
      </c>
      <c r="AP12" s="71">
        <v>1899</v>
      </c>
      <c r="AQ12" s="57">
        <v>39.81666666666667</v>
      </c>
      <c r="AR12" s="57"/>
      <c r="AS12" s="72">
        <v>1924</v>
      </c>
      <c r="AT12" s="57">
        <v>33</v>
      </c>
      <c r="AU12" s="72">
        <v>1924</v>
      </c>
      <c r="AV12" s="57">
        <v>45.949999999999996</v>
      </c>
      <c r="AW12" s="72">
        <v>1898</v>
      </c>
      <c r="AX12" s="57">
        <v>40.15833333333333</v>
      </c>
      <c r="AY12" s="46"/>
      <c r="AZ12" s="77">
        <v>1950</v>
      </c>
      <c r="BA12" s="59">
        <v>62.05000000000001</v>
      </c>
      <c r="BC12" s="70">
        <v>1902</v>
      </c>
    </row>
    <row r="13" spans="1:55" ht="15">
      <c r="A13" s="65">
        <v>9</v>
      </c>
      <c r="B13" s="70">
        <v>1924</v>
      </c>
      <c r="C13" s="36">
        <v>4.2</v>
      </c>
      <c r="D13" s="70">
        <v>1900</v>
      </c>
      <c r="E13" s="36">
        <v>8.1</v>
      </c>
      <c r="F13" s="70">
        <v>1943</v>
      </c>
      <c r="G13" s="36">
        <v>21.4</v>
      </c>
      <c r="H13" s="70">
        <v>2013</v>
      </c>
      <c r="I13" s="36">
        <v>37.8</v>
      </c>
      <c r="J13" s="70">
        <v>1915</v>
      </c>
      <c r="K13" s="36">
        <v>49.8</v>
      </c>
      <c r="L13" s="70">
        <v>1926</v>
      </c>
      <c r="M13" s="36">
        <v>59.7</v>
      </c>
      <c r="N13" s="70">
        <v>1904</v>
      </c>
      <c r="O13" s="36">
        <v>65.7</v>
      </c>
      <c r="P13" s="70">
        <v>1977</v>
      </c>
      <c r="Q13" s="36">
        <v>62.8</v>
      </c>
      <c r="R13" s="70">
        <v>1928</v>
      </c>
      <c r="S13" s="36">
        <v>54.5</v>
      </c>
      <c r="T13" s="70">
        <v>2002</v>
      </c>
      <c r="U13" s="36">
        <v>42.1</v>
      </c>
      <c r="V13" s="70">
        <v>1926</v>
      </c>
      <c r="W13" s="36">
        <v>26</v>
      </c>
      <c r="X13" s="70">
        <v>1903</v>
      </c>
      <c r="Y13" s="36">
        <v>10.1</v>
      </c>
      <c r="Z13" s="75">
        <v>1926</v>
      </c>
      <c r="AA13" s="42">
        <v>40.19166666666667</v>
      </c>
      <c r="AB13" s="63">
        <v>114</v>
      </c>
      <c r="AC13" s="71">
        <v>1917</v>
      </c>
      <c r="AD13" s="58">
        <v>38.36666666666667</v>
      </c>
      <c r="AE13" s="71">
        <v>1945</v>
      </c>
      <c r="AF13" s="58">
        <v>63.86666666666667</v>
      </c>
      <c r="AG13" s="71">
        <v>1925</v>
      </c>
      <c r="AH13" s="58">
        <v>42.6</v>
      </c>
      <c r="AI13" s="71">
        <v>1898</v>
      </c>
      <c r="AJ13" s="58">
        <v>9.499999999999998</v>
      </c>
      <c r="AK13" s="57"/>
      <c r="AL13" s="71">
        <v>1928</v>
      </c>
      <c r="AM13" s="57">
        <v>57</v>
      </c>
      <c r="AN13" s="71">
        <v>1976</v>
      </c>
      <c r="AO13" s="57">
        <v>21.616666666666664</v>
      </c>
      <c r="AP13" s="71">
        <v>1926</v>
      </c>
      <c r="AQ13" s="57">
        <v>39.94166666666666</v>
      </c>
      <c r="AR13" s="57"/>
      <c r="AS13" s="72">
        <v>1899</v>
      </c>
      <c r="AT13" s="57">
        <v>33.166666666666664</v>
      </c>
      <c r="AU13" s="72">
        <v>1919</v>
      </c>
      <c r="AV13" s="57">
        <v>46.01666666666666</v>
      </c>
      <c r="AW13" s="72">
        <v>2013</v>
      </c>
      <c r="AX13" s="57">
        <v>40.24166666666667</v>
      </c>
      <c r="AY13" s="46"/>
      <c r="AZ13" s="77">
        <v>1945</v>
      </c>
      <c r="BA13" s="59">
        <v>62.175</v>
      </c>
      <c r="BC13" s="70">
        <v>1903</v>
      </c>
    </row>
    <row r="14" spans="1:55" ht="15">
      <c r="A14" s="65">
        <v>10</v>
      </c>
      <c r="B14" s="70">
        <v>1920</v>
      </c>
      <c r="C14" s="36">
        <v>5.1</v>
      </c>
      <c r="D14" s="70">
        <v>1979</v>
      </c>
      <c r="E14" s="36">
        <v>8.3</v>
      </c>
      <c r="F14" s="70">
        <v>2014</v>
      </c>
      <c r="G14" s="36">
        <v>21.5</v>
      </c>
      <c r="H14" s="70">
        <v>1972</v>
      </c>
      <c r="I14" s="36">
        <v>38.4</v>
      </c>
      <c r="J14" s="70">
        <v>1983</v>
      </c>
      <c r="K14" s="36">
        <v>49.9</v>
      </c>
      <c r="L14" s="70">
        <v>1935</v>
      </c>
      <c r="M14" s="36">
        <v>60.1</v>
      </c>
      <c r="N14" s="70">
        <v>1996</v>
      </c>
      <c r="O14" s="36">
        <v>65.7</v>
      </c>
      <c r="P14" s="70">
        <v>1951</v>
      </c>
      <c r="Q14" s="36">
        <v>63</v>
      </c>
      <c r="R14" s="70">
        <v>1949</v>
      </c>
      <c r="S14" s="36">
        <v>54.5</v>
      </c>
      <c r="T14" s="70">
        <v>1980</v>
      </c>
      <c r="U14" s="36">
        <v>42.2</v>
      </c>
      <c r="V14" s="70">
        <v>1910</v>
      </c>
      <c r="W14" s="36">
        <v>26.2</v>
      </c>
      <c r="X14" s="70">
        <v>1963</v>
      </c>
      <c r="Y14" s="36">
        <v>10.3</v>
      </c>
      <c r="Z14" s="75">
        <v>2014</v>
      </c>
      <c r="AA14" s="42">
        <v>40.23333333333334</v>
      </c>
      <c r="AB14" s="63">
        <v>113</v>
      </c>
      <c r="AC14" s="71">
        <v>1909</v>
      </c>
      <c r="AD14" s="58">
        <v>38.43333333333333</v>
      </c>
      <c r="AE14" s="71">
        <v>1917</v>
      </c>
      <c r="AF14" s="58">
        <v>63.96666666666666</v>
      </c>
      <c r="AG14" s="71">
        <v>1991</v>
      </c>
      <c r="AH14" s="58">
        <v>42.699999999999996</v>
      </c>
      <c r="AI14" s="71">
        <v>1911</v>
      </c>
      <c r="AJ14" s="58">
        <v>9.766666666666666</v>
      </c>
      <c r="AK14" s="57"/>
      <c r="AL14" s="71">
        <v>1927</v>
      </c>
      <c r="AM14" s="57">
        <v>57.21666666666667</v>
      </c>
      <c r="AN14" s="71">
        <v>1917</v>
      </c>
      <c r="AO14" s="57">
        <v>21.733333333333334</v>
      </c>
      <c r="AP14" s="71">
        <v>1951</v>
      </c>
      <c r="AQ14" s="57">
        <v>40.1</v>
      </c>
      <c r="AR14" s="57"/>
      <c r="AS14" s="72">
        <v>1950</v>
      </c>
      <c r="AT14" s="57">
        <v>33.400000000000006</v>
      </c>
      <c r="AU14" s="72">
        <v>1925</v>
      </c>
      <c r="AV14" s="57">
        <v>46.116666666666674</v>
      </c>
      <c r="AW14" s="72">
        <v>1935</v>
      </c>
      <c r="AX14" s="57">
        <v>40.36666666666666</v>
      </c>
      <c r="AY14" s="46"/>
      <c r="AZ14" s="77">
        <v>1928</v>
      </c>
      <c r="BA14" s="59">
        <v>62.224999999999994</v>
      </c>
      <c r="BC14" s="70">
        <v>1904</v>
      </c>
    </row>
    <row r="15" spans="1:55" ht="15">
      <c r="A15" s="65">
        <v>11</v>
      </c>
      <c r="B15" s="70">
        <v>1966</v>
      </c>
      <c r="C15" s="36">
        <v>5.3</v>
      </c>
      <c r="D15" s="70">
        <v>1923</v>
      </c>
      <c r="E15" s="36">
        <v>8.4</v>
      </c>
      <c r="F15" s="70">
        <v>1940</v>
      </c>
      <c r="G15" s="36">
        <v>21.9</v>
      </c>
      <c r="H15" s="70">
        <v>1995</v>
      </c>
      <c r="I15" s="36">
        <v>38.4</v>
      </c>
      <c r="J15" s="70">
        <v>1966</v>
      </c>
      <c r="K15" s="36">
        <v>50</v>
      </c>
      <c r="L15" s="70">
        <v>1902</v>
      </c>
      <c r="M15" s="36">
        <v>60.5</v>
      </c>
      <c r="N15" s="70">
        <v>2014</v>
      </c>
      <c r="O15" s="36">
        <v>65.9</v>
      </c>
      <c r="P15" s="70">
        <v>1904</v>
      </c>
      <c r="Q15" s="36">
        <v>63.1</v>
      </c>
      <c r="R15" s="70">
        <v>1951</v>
      </c>
      <c r="S15" s="36">
        <v>54.5</v>
      </c>
      <c r="T15" s="70">
        <v>2009</v>
      </c>
      <c r="U15" s="36">
        <v>42.2</v>
      </c>
      <c r="V15" s="70">
        <v>1947</v>
      </c>
      <c r="W15" s="36">
        <v>26.2</v>
      </c>
      <c r="X15" s="70">
        <v>1927</v>
      </c>
      <c r="Y15" s="36">
        <v>10.9</v>
      </c>
      <c r="Z15" s="75">
        <v>1979</v>
      </c>
      <c r="AA15" s="42">
        <v>40.425</v>
      </c>
      <c r="AB15" s="63">
        <v>112</v>
      </c>
      <c r="AC15" s="71">
        <v>1960</v>
      </c>
      <c r="AD15" s="58">
        <v>38.766666666666666</v>
      </c>
      <c r="AE15" s="71">
        <v>1904</v>
      </c>
      <c r="AF15" s="58">
        <v>63.96666666666667</v>
      </c>
      <c r="AG15" s="71">
        <v>1995</v>
      </c>
      <c r="AH15" s="58">
        <v>42.699999999999996</v>
      </c>
      <c r="AI15" s="71">
        <v>1958</v>
      </c>
      <c r="AJ15" s="58">
        <v>10.133333333333335</v>
      </c>
      <c r="AK15" s="57"/>
      <c r="AL15" s="71">
        <v>1951</v>
      </c>
      <c r="AM15" s="57">
        <v>57.28333333333333</v>
      </c>
      <c r="AN15" s="71">
        <v>1925</v>
      </c>
      <c r="AO15" s="57">
        <v>22.483333333333334</v>
      </c>
      <c r="AP15" s="71">
        <v>1996</v>
      </c>
      <c r="AQ15" s="57">
        <v>40.275</v>
      </c>
      <c r="AR15" s="57"/>
      <c r="AS15" s="72">
        <v>1972</v>
      </c>
      <c r="AT15" s="57">
        <v>33.63333333333333</v>
      </c>
      <c r="AU15" s="72">
        <v>1972</v>
      </c>
      <c r="AV15" s="57">
        <v>46.26666666666667</v>
      </c>
      <c r="AW15" s="72">
        <v>1915</v>
      </c>
      <c r="AX15" s="57">
        <v>40.474999999999994</v>
      </c>
      <c r="AY15" s="46"/>
      <c r="AZ15" s="77">
        <v>1902</v>
      </c>
      <c r="BA15" s="59">
        <v>62.22500000000001</v>
      </c>
      <c r="BC15" s="70">
        <v>1905</v>
      </c>
    </row>
    <row r="16" spans="1:55" ht="15">
      <c r="A16" s="65">
        <v>12</v>
      </c>
      <c r="B16" s="70">
        <v>1904</v>
      </c>
      <c r="C16" s="36">
        <v>5.7</v>
      </c>
      <c r="D16" s="70">
        <v>1905</v>
      </c>
      <c r="E16" s="36">
        <v>8.8</v>
      </c>
      <c r="F16" s="70">
        <v>1950</v>
      </c>
      <c r="G16" s="36">
        <v>22.2</v>
      </c>
      <c r="H16" s="70">
        <v>1926</v>
      </c>
      <c r="I16" s="36">
        <v>38.8</v>
      </c>
      <c r="J16" s="70">
        <v>1935</v>
      </c>
      <c r="K16" s="36">
        <v>50.2</v>
      </c>
      <c r="L16" s="70">
        <v>1924</v>
      </c>
      <c r="M16" s="36">
        <v>60.6</v>
      </c>
      <c r="N16" s="70">
        <v>1920</v>
      </c>
      <c r="O16" s="36">
        <v>66</v>
      </c>
      <c r="P16" s="70">
        <v>1917</v>
      </c>
      <c r="Q16" s="36">
        <v>63.2</v>
      </c>
      <c r="R16" s="70">
        <v>1962</v>
      </c>
      <c r="S16" s="36">
        <v>55</v>
      </c>
      <c r="T16" s="70">
        <v>1959</v>
      </c>
      <c r="U16" s="36">
        <v>42.8</v>
      </c>
      <c r="V16" s="70">
        <v>1991</v>
      </c>
      <c r="W16" s="36">
        <v>26.3</v>
      </c>
      <c r="X16" s="70">
        <v>1950</v>
      </c>
      <c r="Y16" s="36">
        <v>11.2</v>
      </c>
      <c r="Z16" s="75">
        <v>1996</v>
      </c>
      <c r="AA16" s="42">
        <v>40.483333333333334</v>
      </c>
      <c r="AB16" s="63">
        <v>111</v>
      </c>
      <c r="AC16" s="71">
        <v>1926</v>
      </c>
      <c r="AD16" s="58">
        <v>38.833333333333336</v>
      </c>
      <c r="AE16" s="71">
        <v>2009</v>
      </c>
      <c r="AF16" s="58">
        <v>64.06666666666668</v>
      </c>
      <c r="AG16" s="71">
        <v>1943</v>
      </c>
      <c r="AH16" s="58">
        <v>42.73333333333333</v>
      </c>
      <c r="AI16" s="71">
        <v>1962</v>
      </c>
      <c r="AJ16" s="58">
        <v>10.266666666666667</v>
      </c>
      <c r="AK16" s="57"/>
      <c r="AL16" s="71">
        <v>1915</v>
      </c>
      <c r="AM16" s="57">
        <v>57.333333333333336</v>
      </c>
      <c r="AN16" s="71">
        <v>1977</v>
      </c>
      <c r="AO16" s="57">
        <v>22.8</v>
      </c>
      <c r="AP16" s="71">
        <v>1965</v>
      </c>
      <c r="AQ16" s="57">
        <v>40.35</v>
      </c>
      <c r="AR16" s="57"/>
      <c r="AS16" s="72">
        <v>1982</v>
      </c>
      <c r="AT16" s="57">
        <v>33.65</v>
      </c>
      <c r="AU16" s="72">
        <v>1945</v>
      </c>
      <c r="AV16" s="57">
        <v>46.36666666666667</v>
      </c>
      <c r="AW16" s="72">
        <v>1925</v>
      </c>
      <c r="AX16" s="57">
        <v>40.5</v>
      </c>
      <c r="AY16" s="46"/>
      <c r="AZ16" s="77">
        <v>1904</v>
      </c>
      <c r="BA16" s="59">
        <v>62.275000000000006</v>
      </c>
      <c r="BC16" s="70">
        <v>1906</v>
      </c>
    </row>
    <row r="17" spans="1:55" ht="15">
      <c r="A17" s="65">
        <v>13</v>
      </c>
      <c r="B17" s="70">
        <v>1905</v>
      </c>
      <c r="C17" s="36">
        <v>5.9</v>
      </c>
      <c r="D17" s="70">
        <v>1895</v>
      </c>
      <c r="E17" s="36">
        <v>8.9</v>
      </c>
      <c r="F17" s="70">
        <v>1900</v>
      </c>
      <c r="G17" s="36">
        <v>22.4</v>
      </c>
      <c r="H17" s="70">
        <v>1996</v>
      </c>
      <c r="I17" s="36">
        <v>38.8</v>
      </c>
      <c r="J17" s="70">
        <v>1910</v>
      </c>
      <c r="K17" s="36">
        <v>50.4</v>
      </c>
      <c r="L17" s="70">
        <v>1951</v>
      </c>
      <c r="M17" s="36">
        <v>60.7</v>
      </c>
      <c r="N17" s="70">
        <v>1945</v>
      </c>
      <c r="O17" s="36">
        <v>66.1</v>
      </c>
      <c r="P17" s="70">
        <v>1986</v>
      </c>
      <c r="Q17" s="36">
        <v>63.2</v>
      </c>
      <c r="R17" s="70">
        <v>1899</v>
      </c>
      <c r="S17" s="36">
        <v>55.2</v>
      </c>
      <c r="T17" s="70">
        <v>2006</v>
      </c>
      <c r="U17" s="36">
        <v>42.9</v>
      </c>
      <c r="V17" s="70">
        <v>1955</v>
      </c>
      <c r="W17" s="36">
        <v>26.4</v>
      </c>
      <c r="X17" s="70">
        <v>1958</v>
      </c>
      <c r="Y17" s="36">
        <v>11.6</v>
      </c>
      <c r="Z17" s="75">
        <v>1907</v>
      </c>
      <c r="AA17" s="42">
        <v>40.64166666666667</v>
      </c>
      <c r="AB17" s="63">
        <v>110</v>
      </c>
      <c r="AC17" s="71">
        <v>2014</v>
      </c>
      <c r="AD17" s="58">
        <v>38.833333333333336</v>
      </c>
      <c r="AE17" s="71">
        <v>1958</v>
      </c>
      <c r="AF17" s="58">
        <v>64.10000000000001</v>
      </c>
      <c r="AG17" s="71">
        <v>1932</v>
      </c>
      <c r="AH17" s="58">
        <v>42.79999999999999</v>
      </c>
      <c r="AI17" s="71">
        <v>1928</v>
      </c>
      <c r="AJ17" s="58">
        <v>10.299999999999999</v>
      </c>
      <c r="AK17" s="57"/>
      <c r="AL17" s="71">
        <v>1926</v>
      </c>
      <c r="AM17" s="57">
        <v>57.4</v>
      </c>
      <c r="AN17" s="71">
        <v>1995</v>
      </c>
      <c r="AO17" s="57">
        <v>22.816666666666663</v>
      </c>
      <c r="AP17" s="71">
        <v>1950</v>
      </c>
      <c r="AQ17" s="57">
        <v>40.6</v>
      </c>
      <c r="AR17" s="57"/>
      <c r="AS17" s="72">
        <v>1916</v>
      </c>
      <c r="AT17" s="57">
        <v>33.666666666666664</v>
      </c>
      <c r="AU17" s="72">
        <v>1927</v>
      </c>
      <c r="AV17" s="57">
        <v>46.43333333333333</v>
      </c>
      <c r="AW17" s="72">
        <v>1904</v>
      </c>
      <c r="AX17" s="57">
        <v>40.53333333333334</v>
      </c>
      <c r="AY17" s="46"/>
      <c r="AZ17" s="77">
        <v>1926</v>
      </c>
      <c r="BA17" s="59">
        <v>62.325</v>
      </c>
      <c r="BC17" s="70">
        <v>1907</v>
      </c>
    </row>
    <row r="18" spans="1:55" ht="15">
      <c r="A18" s="65">
        <v>14</v>
      </c>
      <c r="B18" s="70">
        <v>2014</v>
      </c>
      <c r="C18" s="36">
        <v>6</v>
      </c>
      <c r="D18" s="70">
        <v>1901</v>
      </c>
      <c r="E18" s="36">
        <v>9.7</v>
      </c>
      <c r="F18" s="70">
        <v>1975</v>
      </c>
      <c r="G18" s="36">
        <v>22.8</v>
      </c>
      <c r="H18" s="70">
        <v>1961</v>
      </c>
      <c r="I18" s="36">
        <v>38.9</v>
      </c>
      <c r="J18" s="70">
        <v>2002</v>
      </c>
      <c r="K18" s="36">
        <v>50.8</v>
      </c>
      <c r="L18" s="70">
        <v>1947</v>
      </c>
      <c r="M18" s="36">
        <v>60.8</v>
      </c>
      <c r="N18" s="70">
        <v>1967</v>
      </c>
      <c r="O18" s="36">
        <v>66.1</v>
      </c>
      <c r="P18" s="70">
        <v>1897</v>
      </c>
      <c r="Q18" s="36">
        <v>63.5</v>
      </c>
      <c r="R18" s="70">
        <v>1902</v>
      </c>
      <c r="S18" s="36">
        <v>55.2</v>
      </c>
      <c r="T18" s="70">
        <v>1972</v>
      </c>
      <c r="U18" s="36">
        <v>43</v>
      </c>
      <c r="V18" s="70">
        <v>1985</v>
      </c>
      <c r="W18" s="36">
        <v>26.6</v>
      </c>
      <c r="X18" s="70">
        <v>2013</v>
      </c>
      <c r="Y18" s="36">
        <v>11.9</v>
      </c>
      <c r="Z18" s="75">
        <v>1916</v>
      </c>
      <c r="AA18" s="42">
        <v>40.75833333333333</v>
      </c>
      <c r="AB18" s="63">
        <v>109</v>
      </c>
      <c r="AC18" s="71">
        <v>1956</v>
      </c>
      <c r="AD18" s="58">
        <v>38.93333333333333</v>
      </c>
      <c r="AE18" s="71">
        <v>1912</v>
      </c>
      <c r="AF18" s="58">
        <v>64.26666666666667</v>
      </c>
      <c r="AG18" s="71">
        <v>2014</v>
      </c>
      <c r="AH18" s="58">
        <v>43.166666666666664</v>
      </c>
      <c r="AI18" s="71">
        <v>1904</v>
      </c>
      <c r="AJ18" s="58">
        <v>10.333333333333334</v>
      </c>
      <c r="AK18" s="57"/>
      <c r="AL18" s="71">
        <v>1993</v>
      </c>
      <c r="AM18" s="57">
        <v>57.4</v>
      </c>
      <c r="AN18" s="71">
        <v>1950</v>
      </c>
      <c r="AO18" s="57">
        <v>22.916666666666668</v>
      </c>
      <c r="AP18" s="71">
        <v>1907</v>
      </c>
      <c r="AQ18" s="57">
        <v>40.64166666666667</v>
      </c>
      <c r="AR18" s="57"/>
      <c r="AS18" s="72">
        <v>1907</v>
      </c>
      <c r="AT18" s="57">
        <v>33.78333333333334</v>
      </c>
      <c r="AU18" s="72">
        <v>1896</v>
      </c>
      <c r="AV18" s="57">
        <v>46.449999999999996</v>
      </c>
      <c r="AW18" s="72">
        <v>1942</v>
      </c>
      <c r="AX18" s="57">
        <v>40.81666666666666</v>
      </c>
      <c r="AY18" s="46"/>
      <c r="AZ18" s="77">
        <v>1927</v>
      </c>
      <c r="BA18" s="59">
        <v>62.375</v>
      </c>
      <c r="BC18" s="70">
        <v>1908</v>
      </c>
    </row>
    <row r="19" spans="1:55" ht="15">
      <c r="A19" s="65">
        <v>15</v>
      </c>
      <c r="B19" s="70">
        <v>1930</v>
      </c>
      <c r="C19" s="36">
        <v>6.1</v>
      </c>
      <c r="D19" s="70">
        <v>1967</v>
      </c>
      <c r="E19" s="36">
        <v>9.8</v>
      </c>
      <c r="F19" s="70">
        <v>1996</v>
      </c>
      <c r="G19" s="36">
        <v>23.1</v>
      </c>
      <c r="H19" s="70">
        <v>1953</v>
      </c>
      <c r="I19" s="36">
        <v>39</v>
      </c>
      <c r="J19" s="70">
        <v>1925</v>
      </c>
      <c r="K19" s="36">
        <v>50.9</v>
      </c>
      <c r="L19" s="70">
        <v>1903</v>
      </c>
      <c r="M19" s="36">
        <v>60.9</v>
      </c>
      <c r="N19" s="70">
        <v>1927</v>
      </c>
      <c r="O19" s="36">
        <v>66.2</v>
      </c>
      <c r="P19" s="70">
        <v>1997</v>
      </c>
      <c r="Q19" s="36">
        <v>63.6</v>
      </c>
      <c r="R19" s="70">
        <v>1956</v>
      </c>
      <c r="S19" s="36">
        <v>55.2</v>
      </c>
      <c r="T19" s="70">
        <v>1937</v>
      </c>
      <c r="U19" s="36">
        <v>43.1</v>
      </c>
      <c r="V19" s="70">
        <v>1921</v>
      </c>
      <c r="W19" s="36">
        <v>26.8</v>
      </c>
      <c r="X19" s="70">
        <v>1914</v>
      </c>
      <c r="Y19" s="36">
        <v>12</v>
      </c>
      <c r="Z19" s="75">
        <v>1967</v>
      </c>
      <c r="AA19" s="42">
        <v>40.9</v>
      </c>
      <c r="AB19" s="63">
        <v>108</v>
      </c>
      <c r="AC19" s="71">
        <v>2013</v>
      </c>
      <c r="AD19" s="58">
        <v>38.96666666666667</v>
      </c>
      <c r="AE19" s="71">
        <v>1967</v>
      </c>
      <c r="AF19" s="58">
        <v>64.33333333333333</v>
      </c>
      <c r="AG19" s="71">
        <v>1895</v>
      </c>
      <c r="AH19" s="58">
        <v>43.56666666666666</v>
      </c>
      <c r="AI19" s="71">
        <v>1977</v>
      </c>
      <c r="AJ19" s="58">
        <v>11.133333333333333</v>
      </c>
      <c r="AK19" s="57"/>
      <c r="AL19" s="71">
        <v>1974</v>
      </c>
      <c r="AM19" s="57">
        <v>57.550000000000004</v>
      </c>
      <c r="AN19" s="71">
        <v>1964</v>
      </c>
      <c r="AO19" s="57">
        <v>23.05</v>
      </c>
      <c r="AP19" s="71">
        <v>1956</v>
      </c>
      <c r="AQ19" s="57">
        <v>40.675</v>
      </c>
      <c r="AR19" s="57"/>
      <c r="AS19" s="72">
        <v>1905</v>
      </c>
      <c r="AT19" s="57">
        <v>33.833333333333336</v>
      </c>
      <c r="AU19" s="72">
        <v>1992</v>
      </c>
      <c r="AV19" s="57">
        <v>46.46666666666667</v>
      </c>
      <c r="AW19" s="72">
        <v>1995</v>
      </c>
      <c r="AX19" s="57">
        <v>40.825</v>
      </c>
      <c r="AY19" s="46"/>
      <c r="AZ19" s="77">
        <v>1967</v>
      </c>
      <c r="BA19" s="59">
        <v>62.425</v>
      </c>
      <c r="BC19" s="70">
        <v>1909</v>
      </c>
    </row>
    <row r="20" spans="1:55" ht="15">
      <c r="A20" s="65">
        <v>16</v>
      </c>
      <c r="B20" s="70">
        <v>2009</v>
      </c>
      <c r="C20" s="36">
        <v>6.1</v>
      </c>
      <c r="D20" s="70">
        <v>1978</v>
      </c>
      <c r="E20" s="36">
        <v>9.9</v>
      </c>
      <c r="F20" s="70">
        <v>1896</v>
      </c>
      <c r="G20" s="36">
        <v>23.2</v>
      </c>
      <c r="H20" s="70">
        <v>1982</v>
      </c>
      <c r="I20" s="36">
        <v>39</v>
      </c>
      <c r="J20" s="70">
        <v>1973</v>
      </c>
      <c r="K20" s="36">
        <v>51</v>
      </c>
      <c r="L20" s="70">
        <v>1974</v>
      </c>
      <c r="M20" s="36">
        <v>61</v>
      </c>
      <c r="N20" s="70">
        <v>1958</v>
      </c>
      <c r="O20" s="36">
        <v>66.3</v>
      </c>
      <c r="P20" s="70">
        <v>1902</v>
      </c>
      <c r="Q20" s="36">
        <v>63.9</v>
      </c>
      <c r="R20" s="70">
        <v>1926</v>
      </c>
      <c r="S20" s="36">
        <v>55.5</v>
      </c>
      <c r="T20" s="70">
        <v>1936</v>
      </c>
      <c r="U20" s="36">
        <v>43.2</v>
      </c>
      <c r="V20" s="70">
        <v>1950</v>
      </c>
      <c r="W20" s="36">
        <v>26.8</v>
      </c>
      <c r="X20" s="70">
        <v>1916</v>
      </c>
      <c r="Y20" s="36">
        <v>12</v>
      </c>
      <c r="Z20" s="75">
        <v>1978</v>
      </c>
      <c r="AA20" s="42">
        <v>41</v>
      </c>
      <c r="AB20" s="63">
        <v>107</v>
      </c>
      <c r="AC20" s="71">
        <v>1932</v>
      </c>
      <c r="AD20" s="58">
        <v>39.03333333333333</v>
      </c>
      <c r="AE20" s="76">
        <v>1982</v>
      </c>
      <c r="AF20" s="57">
        <v>64.36666666666666</v>
      </c>
      <c r="AG20" s="71">
        <v>1929</v>
      </c>
      <c r="AH20" s="58">
        <v>43.56666666666666</v>
      </c>
      <c r="AI20" s="71">
        <v>1981</v>
      </c>
      <c r="AJ20" s="58">
        <v>12.166666666666666</v>
      </c>
      <c r="AK20" s="57"/>
      <c r="AL20" s="71">
        <v>1965</v>
      </c>
      <c r="AM20" s="57">
        <v>57.650000000000006</v>
      </c>
      <c r="AN20" s="71">
        <v>1942</v>
      </c>
      <c r="AO20" s="57">
        <v>23.28333333333333</v>
      </c>
      <c r="AP20" s="71">
        <v>1924</v>
      </c>
      <c r="AQ20" s="57">
        <v>40.75000000000001</v>
      </c>
      <c r="AR20" s="57"/>
      <c r="AS20" s="72">
        <v>1940</v>
      </c>
      <c r="AT20" s="57">
        <v>33.88333333333333</v>
      </c>
      <c r="AU20" s="72">
        <v>1989</v>
      </c>
      <c r="AV20" s="57">
        <v>46.5</v>
      </c>
      <c r="AW20" s="72">
        <v>1977</v>
      </c>
      <c r="AX20" s="57">
        <v>40.85</v>
      </c>
      <c r="AY20" s="46"/>
      <c r="AZ20" s="77">
        <v>1974</v>
      </c>
      <c r="BA20" s="59">
        <v>62.425</v>
      </c>
      <c r="BC20" s="70">
        <v>1910</v>
      </c>
    </row>
    <row r="21" spans="1:55" ht="15">
      <c r="A21" s="65">
        <v>17</v>
      </c>
      <c r="B21" s="70">
        <v>1970</v>
      </c>
      <c r="C21" s="36">
        <v>6.2</v>
      </c>
      <c r="D21" s="70">
        <v>1989</v>
      </c>
      <c r="E21" s="36">
        <v>10</v>
      </c>
      <c r="F21" s="70">
        <v>1951</v>
      </c>
      <c r="G21" s="36">
        <v>23.2</v>
      </c>
      <c r="H21" s="70">
        <v>1917</v>
      </c>
      <c r="I21" s="36">
        <v>39.3</v>
      </c>
      <c r="J21" s="70">
        <v>1929</v>
      </c>
      <c r="K21" s="36">
        <v>51.1</v>
      </c>
      <c r="L21" s="70">
        <v>1927</v>
      </c>
      <c r="M21" s="36">
        <v>61.1</v>
      </c>
      <c r="N21" s="70">
        <v>1922</v>
      </c>
      <c r="O21" s="36">
        <v>66.4</v>
      </c>
      <c r="P21" s="70">
        <v>1923</v>
      </c>
      <c r="Q21" s="36">
        <v>64</v>
      </c>
      <c r="R21" s="70">
        <v>1942</v>
      </c>
      <c r="S21" s="36">
        <v>55.6</v>
      </c>
      <c r="T21" s="70">
        <v>1909</v>
      </c>
      <c r="U21" s="36">
        <v>43.6</v>
      </c>
      <c r="V21" s="70">
        <v>1900</v>
      </c>
      <c r="W21" s="36">
        <v>27.5</v>
      </c>
      <c r="X21" s="70">
        <v>1898</v>
      </c>
      <c r="Y21" s="36">
        <v>12.6</v>
      </c>
      <c r="Z21" s="75">
        <v>1936</v>
      </c>
      <c r="AA21" s="42">
        <v>41.05</v>
      </c>
      <c r="AB21" s="63">
        <v>106</v>
      </c>
      <c r="AC21" s="71">
        <v>1899</v>
      </c>
      <c r="AD21" s="58">
        <v>39.300000000000004</v>
      </c>
      <c r="AE21" s="71">
        <v>1985</v>
      </c>
      <c r="AF21" s="58">
        <v>64.4</v>
      </c>
      <c r="AG21" s="71">
        <v>1967</v>
      </c>
      <c r="AH21" s="58">
        <v>43.6</v>
      </c>
      <c r="AI21" s="71">
        <v>1950</v>
      </c>
      <c r="AJ21" s="58">
        <v>12.233333333333334</v>
      </c>
      <c r="AK21" s="57"/>
      <c r="AL21" s="71">
        <v>1996</v>
      </c>
      <c r="AM21" s="57">
        <v>57.73333333333334</v>
      </c>
      <c r="AN21" s="71">
        <v>1958</v>
      </c>
      <c r="AO21" s="57">
        <v>23.299999999999997</v>
      </c>
      <c r="AP21" s="71">
        <v>1982</v>
      </c>
      <c r="AQ21" s="57">
        <v>40.9</v>
      </c>
      <c r="AR21" s="57"/>
      <c r="AS21" s="72">
        <v>1920</v>
      </c>
      <c r="AT21" s="57">
        <v>33.93333333333333</v>
      </c>
      <c r="AU21" s="72">
        <v>1967</v>
      </c>
      <c r="AV21" s="57">
        <v>46.66666666666666</v>
      </c>
      <c r="AW21" s="72">
        <v>1928</v>
      </c>
      <c r="AX21" s="57">
        <v>40.858333333333334</v>
      </c>
      <c r="AY21" s="46"/>
      <c r="AZ21" s="77">
        <v>1982</v>
      </c>
      <c r="BA21" s="59">
        <v>62.44999999999999</v>
      </c>
      <c r="BC21" s="70">
        <v>1911</v>
      </c>
    </row>
    <row r="22" spans="1:55" ht="15">
      <c r="A22" s="65">
        <v>18</v>
      </c>
      <c r="B22" s="70">
        <v>1971</v>
      </c>
      <c r="C22" s="36">
        <v>6.2</v>
      </c>
      <c r="D22" s="70">
        <v>1963</v>
      </c>
      <c r="E22" s="36">
        <v>10.1</v>
      </c>
      <c r="F22" s="70">
        <v>1913</v>
      </c>
      <c r="G22" s="36">
        <v>23.5</v>
      </c>
      <c r="H22" s="70">
        <v>1944</v>
      </c>
      <c r="I22" s="36">
        <v>39.3</v>
      </c>
      <c r="J22" s="70">
        <v>1974</v>
      </c>
      <c r="K22" s="36">
        <v>51.3</v>
      </c>
      <c r="L22" s="70">
        <v>1985</v>
      </c>
      <c r="M22" s="36">
        <v>61.2</v>
      </c>
      <c r="N22" s="70">
        <v>1965</v>
      </c>
      <c r="O22" s="36">
        <v>66.4</v>
      </c>
      <c r="P22" s="70">
        <v>1994</v>
      </c>
      <c r="Q22" s="36">
        <v>64</v>
      </c>
      <c r="R22" s="70">
        <v>1984</v>
      </c>
      <c r="S22" s="36">
        <v>55.9</v>
      </c>
      <c r="T22" s="70">
        <v>1933</v>
      </c>
      <c r="U22" s="36">
        <v>43.6</v>
      </c>
      <c r="V22" s="70">
        <v>1919</v>
      </c>
      <c r="W22" s="36">
        <v>27.5</v>
      </c>
      <c r="X22" s="70">
        <v>2008</v>
      </c>
      <c r="Y22" s="36">
        <v>12.7</v>
      </c>
      <c r="Z22" s="75">
        <v>1989</v>
      </c>
      <c r="AA22" s="42">
        <v>41.108333333333334</v>
      </c>
      <c r="AB22" s="63">
        <v>105</v>
      </c>
      <c r="AC22" s="71">
        <v>1975</v>
      </c>
      <c r="AD22" s="58">
        <v>39.333333333333336</v>
      </c>
      <c r="AE22" s="71">
        <v>1965</v>
      </c>
      <c r="AF22" s="58">
        <v>64.56666666666666</v>
      </c>
      <c r="AG22" s="71">
        <v>1985</v>
      </c>
      <c r="AH22" s="58">
        <v>43.6</v>
      </c>
      <c r="AI22" s="71">
        <v>1993</v>
      </c>
      <c r="AJ22" s="58">
        <v>12.4</v>
      </c>
      <c r="AK22" s="57"/>
      <c r="AL22" s="71">
        <v>1956</v>
      </c>
      <c r="AM22" s="57">
        <v>57.76666666666666</v>
      </c>
      <c r="AN22" s="71">
        <v>1936</v>
      </c>
      <c r="AO22" s="57">
        <v>23.333333333333332</v>
      </c>
      <c r="AP22" s="71">
        <v>1936</v>
      </c>
      <c r="AQ22" s="57">
        <v>40.93333333333334</v>
      </c>
      <c r="AR22" s="57"/>
      <c r="AS22" s="72">
        <v>1996</v>
      </c>
      <c r="AT22" s="57">
        <v>33.96666666666667</v>
      </c>
      <c r="AU22" s="72">
        <v>1996</v>
      </c>
      <c r="AV22" s="57">
        <v>47</v>
      </c>
      <c r="AW22" s="72">
        <v>1964</v>
      </c>
      <c r="AX22" s="57">
        <v>40.91666666666667</v>
      </c>
      <c r="AY22" s="46"/>
      <c r="AZ22" s="77">
        <v>1962</v>
      </c>
      <c r="BA22" s="59">
        <v>62.45</v>
      </c>
      <c r="BC22" s="70">
        <v>1912</v>
      </c>
    </row>
    <row r="23" spans="1:55" ht="15">
      <c r="A23" s="65">
        <v>19</v>
      </c>
      <c r="B23" s="70">
        <v>1959</v>
      </c>
      <c r="C23" s="36">
        <v>6.5</v>
      </c>
      <c r="D23" s="70">
        <v>1913</v>
      </c>
      <c r="E23" s="36">
        <v>10.4</v>
      </c>
      <c r="F23" s="70">
        <v>1916</v>
      </c>
      <c r="G23" s="36">
        <v>23.5</v>
      </c>
      <c r="H23" s="70">
        <v>1956</v>
      </c>
      <c r="I23" s="36">
        <v>39.4</v>
      </c>
      <c r="J23" s="70">
        <v>1927</v>
      </c>
      <c r="K23" s="36">
        <v>51.4</v>
      </c>
      <c r="L23" s="70">
        <v>1960</v>
      </c>
      <c r="M23" s="36">
        <v>61.4</v>
      </c>
      <c r="N23" s="70">
        <v>1972</v>
      </c>
      <c r="O23" s="36">
        <v>66.6</v>
      </c>
      <c r="P23" s="70">
        <v>1924</v>
      </c>
      <c r="Q23" s="36">
        <v>64.1</v>
      </c>
      <c r="R23" s="70">
        <v>1916</v>
      </c>
      <c r="S23" s="36">
        <v>56</v>
      </c>
      <c r="T23" s="70">
        <v>1981</v>
      </c>
      <c r="U23" s="36">
        <v>43.6</v>
      </c>
      <c r="V23" s="70">
        <v>1929</v>
      </c>
      <c r="W23" s="36">
        <v>27.5</v>
      </c>
      <c r="X23" s="70">
        <v>1955</v>
      </c>
      <c r="Y23" s="36">
        <v>13.1</v>
      </c>
      <c r="Z23" s="75">
        <v>1903</v>
      </c>
      <c r="AA23" s="42">
        <v>41.15833333333334</v>
      </c>
      <c r="AB23" s="63">
        <v>104</v>
      </c>
      <c r="AC23" s="71">
        <v>1904</v>
      </c>
      <c r="AD23" s="58">
        <v>39.43333333333333</v>
      </c>
      <c r="AE23" s="71">
        <v>1902</v>
      </c>
      <c r="AF23" s="58">
        <v>64.56666666666668</v>
      </c>
      <c r="AG23" s="71">
        <v>1972</v>
      </c>
      <c r="AH23" s="58">
        <v>43.63333333333333</v>
      </c>
      <c r="AI23" s="71">
        <v>1964</v>
      </c>
      <c r="AJ23" s="58">
        <v>12.433333333333335</v>
      </c>
      <c r="AK23" s="57"/>
      <c r="AL23" s="71">
        <v>1979</v>
      </c>
      <c r="AM23" s="57">
        <v>57.800000000000004</v>
      </c>
      <c r="AN23" s="71">
        <v>1969</v>
      </c>
      <c r="AO23" s="57">
        <v>23.416666666666668</v>
      </c>
      <c r="AP23" s="71">
        <v>1967</v>
      </c>
      <c r="AQ23" s="57">
        <v>40.983333333333334</v>
      </c>
      <c r="AR23" s="57"/>
      <c r="AS23" s="72">
        <v>1965</v>
      </c>
      <c r="AT23" s="57">
        <v>34.083333333333336</v>
      </c>
      <c r="AU23" s="72">
        <v>1942</v>
      </c>
      <c r="AV23" s="57">
        <v>47.01666666666666</v>
      </c>
      <c r="AW23" s="72">
        <v>1981</v>
      </c>
      <c r="AX23" s="57">
        <v>40.91666666666667</v>
      </c>
      <c r="AY23" s="46"/>
      <c r="AZ23" s="77">
        <v>1993</v>
      </c>
      <c r="BA23" s="59">
        <v>62.45</v>
      </c>
      <c r="BC23" s="70">
        <v>1913</v>
      </c>
    </row>
    <row r="24" spans="1:55" ht="15">
      <c r="A24" s="65">
        <v>20</v>
      </c>
      <c r="B24" s="70">
        <v>1936</v>
      </c>
      <c r="C24" s="36">
        <v>6.6</v>
      </c>
      <c r="D24" s="70">
        <v>1912</v>
      </c>
      <c r="E24" s="36">
        <v>10.5</v>
      </c>
      <c r="F24" s="70">
        <v>1969</v>
      </c>
      <c r="G24" s="36">
        <v>23.7</v>
      </c>
      <c r="H24" s="70">
        <v>1939</v>
      </c>
      <c r="I24" s="36">
        <v>39.5</v>
      </c>
      <c r="J24" s="70">
        <v>1996</v>
      </c>
      <c r="K24" s="36">
        <v>51.5</v>
      </c>
      <c r="L24" s="70">
        <v>1993</v>
      </c>
      <c r="M24" s="36">
        <v>61.5</v>
      </c>
      <c r="N24" s="70">
        <v>1895</v>
      </c>
      <c r="O24" s="36">
        <v>66.7</v>
      </c>
      <c r="P24" s="70">
        <v>1985</v>
      </c>
      <c r="Q24" s="36">
        <v>64.1</v>
      </c>
      <c r="R24" s="70">
        <v>1917</v>
      </c>
      <c r="S24" s="36">
        <v>56</v>
      </c>
      <c r="T24" s="70">
        <v>1911</v>
      </c>
      <c r="U24" s="36">
        <v>43.8</v>
      </c>
      <c r="V24" s="70">
        <v>1943</v>
      </c>
      <c r="W24" s="36">
        <v>27.5</v>
      </c>
      <c r="X24" s="70">
        <v>1909</v>
      </c>
      <c r="Y24" s="36">
        <v>13.2</v>
      </c>
      <c r="Z24" s="75">
        <v>1945</v>
      </c>
      <c r="AA24" s="42">
        <v>41.2</v>
      </c>
      <c r="AB24" s="63">
        <v>103</v>
      </c>
      <c r="AC24" s="71">
        <v>2002</v>
      </c>
      <c r="AD24" s="58">
        <v>39.5</v>
      </c>
      <c r="AE24" s="71">
        <v>1926</v>
      </c>
      <c r="AF24" s="58">
        <v>64.60000000000001</v>
      </c>
      <c r="AG24" s="71">
        <v>1937</v>
      </c>
      <c r="AH24" s="58">
        <v>43.73333333333333</v>
      </c>
      <c r="AI24" s="71">
        <v>1909</v>
      </c>
      <c r="AJ24" s="58">
        <v>12.466666666666667</v>
      </c>
      <c r="AK24" s="57"/>
      <c r="AL24" s="71">
        <v>1918</v>
      </c>
      <c r="AM24" s="57">
        <v>57.83333333333334</v>
      </c>
      <c r="AN24" s="71">
        <v>1955</v>
      </c>
      <c r="AO24" s="57">
        <v>23.583333333333332</v>
      </c>
      <c r="AP24" s="71">
        <v>1927</v>
      </c>
      <c r="AQ24" s="57">
        <v>41.016666666666666</v>
      </c>
      <c r="AR24" s="57"/>
      <c r="AS24" s="72">
        <v>1978</v>
      </c>
      <c r="AT24" s="57">
        <v>34.18333333333333</v>
      </c>
      <c r="AU24" s="72">
        <v>1911</v>
      </c>
      <c r="AV24" s="57">
        <v>47.06666666666666</v>
      </c>
      <c r="AW24" s="72">
        <v>1927</v>
      </c>
      <c r="AX24" s="57">
        <v>40.99166666666667</v>
      </c>
      <c r="AY24" s="46"/>
      <c r="AZ24" s="77">
        <v>1918</v>
      </c>
      <c r="BA24" s="59">
        <v>62.47500000000001</v>
      </c>
      <c r="BC24" s="70">
        <v>1914</v>
      </c>
    </row>
    <row r="25" spans="1:55" ht="15">
      <c r="A25" s="65">
        <v>21</v>
      </c>
      <c r="B25" s="70">
        <v>1940</v>
      </c>
      <c r="C25" s="36">
        <v>6.9</v>
      </c>
      <c r="D25" s="70">
        <v>1916</v>
      </c>
      <c r="E25" s="36">
        <v>11.2</v>
      </c>
      <c r="F25" s="70">
        <v>1984</v>
      </c>
      <c r="G25" s="36">
        <v>23.7</v>
      </c>
      <c r="H25" s="70">
        <v>1983</v>
      </c>
      <c r="I25" s="36">
        <v>39.5</v>
      </c>
      <c r="J25" s="70">
        <v>1971</v>
      </c>
      <c r="K25" s="36">
        <v>51.6</v>
      </c>
      <c r="L25" s="70">
        <v>1992</v>
      </c>
      <c r="M25" s="36">
        <v>61.6</v>
      </c>
      <c r="N25" s="70">
        <v>1905</v>
      </c>
      <c r="O25" s="36">
        <v>66.7</v>
      </c>
      <c r="P25" s="70">
        <v>1964</v>
      </c>
      <c r="Q25" s="36">
        <v>64.2</v>
      </c>
      <c r="R25" s="70">
        <v>1957</v>
      </c>
      <c r="S25" s="36">
        <v>56</v>
      </c>
      <c r="T25" s="70">
        <v>1926</v>
      </c>
      <c r="U25" s="36">
        <v>43.8</v>
      </c>
      <c r="V25" s="70">
        <v>1932</v>
      </c>
      <c r="W25" s="36">
        <v>27.7</v>
      </c>
      <c r="X25" s="70">
        <v>1945</v>
      </c>
      <c r="Y25" s="36">
        <v>13.2</v>
      </c>
      <c r="Z25" s="75">
        <v>1905</v>
      </c>
      <c r="AA25" s="42">
        <v>41.24166666666667</v>
      </c>
      <c r="AB25" s="63">
        <v>102</v>
      </c>
      <c r="AC25" s="71">
        <v>1916</v>
      </c>
      <c r="AD25" s="58">
        <v>39.53333333333333</v>
      </c>
      <c r="AE25" s="71">
        <v>1969</v>
      </c>
      <c r="AF25" s="58">
        <v>64.73333333333333</v>
      </c>
      <c r="AG25" s="71">
        <v>1996</v>
      </c>
      <c r="AH25" s="58">
        <v>43.76666666666667</v>
      </c>
      <c r="AI25" s="71">
        <v>1985</v>
      </c>
      <c r="AJ25" s="58">
        <v>12.633333333333333</v>
      </c>
      <c r="AK25" s="57"/>
      <c r="AL25" s="71">
        <v>1997</v>
      </c>
      <c r="AM25" s="57">
        <v>57.85</v>
      </c>
      <c r="AN25" s="71">
        <v>1981</v>
      </c>
      <c r="AO25" s="57">
        <v>23.78333333333333</v>
      </c>
      <c r="AP25" s="71">
        <v>1929</v>
      </c>
      <c r="AQ25" s="57">
        <v>41.03333333333333</v>
      </c>
      <c r="AR25" s="57"/>
      <c r="AS25" s="72">
        <v>1923</v>
      </c>
      <c r="AT25" s="57">
        <v>34.400000000000006</v>
      </c>
      <c r="AU25" s="72">
        <v>1932</v>
      </c>
      <c r="AV25" s="57">
        <v>47.1</v>
      </c>
      <c r="AW25" s="72">
        <v>1896</v>
      </c>
      <c r="AX25" s="57">
        <v>41.03333333333333</v>
      </c>
      <c r="AY25" s="46"/>
      <c r="AZ25" s="77">
        <v>1958</v>
      </c>
      <c r="BA25" s="59">
        <v>62.800000000000004</v>
      </c>
      <c r="BC25" s="70">
        <v>1915</v>
      </c>
    </row>
    <row r="26" spans="1:55" ht="15">
      <c r="A26" s="65">
        <v>22</v>
      </c>
      <c r="B26" s="70">
        <v>1957</v>
      </c>
      <c r="C26" s="36">
        <v>7.2</v>
      </c>
      <c r="D26" s="70">
        <v>1910</v>
      </c>
      <c r="E26" s="36">
        <v>11.4</v>
      </c>
      <c r="F26" s="70">
        <v>1941</v>
      </c>
      <c r="G26" s="36">
        <v>23.8</v>
      </c>
      <c r="H26" s="70">
        <v>1918</v>
      </c>
      <c r="I26" s="36">
        <v>39.7</v>
      </c>
      <c r="J26" s="70">
        <v>1940</v>
      </c>
      <c r="K26" s="36">
        <v>51.8</v>
      </c>
      <c r="L26" s="70">
        <v>1929</v>
      </c>
      <c r="M26" s="36">
        <v>61.7</v>
      </c>
      <c r="N26" s="70">
        <v>1918</v>
      </c>
      <c r="O26" s="60">
        <v>66.9</v>
      </c>
      <c r="P26" s="70">
        <v>1971</v>
      </c>
      <c r="Q26" s="36">
        <v>64.2</v>
      </c>
      <c r="R26" s="70">
        <v>1934</v>
      </c>
      <c r="S26" s="36">
        <v>56.3</v>
      </c>
      <c r="T26" s="70">
        <v>1932</v>
      </c>
      <c r="U26" s="36">
        <v>43.9</v>
      </c>
      <c r="V26" s="70">
        <v>1897</v>
      </c>
      <c r="W26" s="36">
        <v>27.8</v>
      </c>
      <c r="X26" s="70">
        <v>1897</v>
      </c>
      <c r="Y26" s="36">
        <v>13.3</v>
      </c>
      <c r="Z26" s="75">
        <v>1943</v>
      </c>
      <c r="AA26" s="42">
        <v>41.25833333333333</v>
      </c>
      <c r="AB26" s="63">
        <v>101</v>
      </c>
      <c r="AC26" s="71">
        <v>1971</v>
      </c>
      <c r="AD26" s="58">
        <v>39.53333333333333</v>
      </c>
      <c r="AE26" s="71">
        <v>1928</v>
      </c>
      <c r="AF26" s="58">
        <v>64.8</v>
      </c>
      <c r="AG26" s="71">
        <v>1903</v>
      </c>
      <c r="AH26" s="58">
        <v>43.833333333333336</v>
      </c>
      <c r="AI26" s="71">
        <v>1961</v>
      </c>
      <c r="AJ26" s="58">
        <v>12.700000000000001</v>
      </c>
      <c r="AK26" s="57"/>
      <c r="AL26" s="71">
        <v>1903</v>
      </c>
      <c r="AM26" s="57">
        <v>57.88333333333333</v>
      </c>
      <c r="AN26" s="71">
        <v>1985</v>
      </c>
      <c r="AO26" s="57">
        <v>23.8</v>
      </c>
      <c r="AP26" s="71">
        <v>1928</v>
      </c>
      <c r="AQ26" s="57">
        <v>41.09166666666667</v>
      </c>
      <c r="AR26" s="57"/>
      <c r="AS26" s="72">
        <v>1947</v>
      </c>
      <c r="AT26" s="57">
        <v>34.449999999999996</v>
      </c>
      <c r="AU26" s="72">
        <v>1929</v>
      </c>
      <c r="AV26" s="57">
        <v>47.116666666666674</v>
      </c>
      <c r="AW26" s="72">
        <v>1926</v>
      </c>
      <c r="AX26" s="57">
        <v>41.11666666666667</v>
      </c>
      <c r="AY26" s="46"/>
      <c r="AZ26" s="77">
        <v>1985</v>
      </c>
      <c r="BA26" s="59">
        <v>62.800000000000004</v>
      </c>
      <c r="BC26" s="70">
        <v>1916</v>
      </c>
    </row>
    <row r="27" spans="1:55" ht="15">
      <c r="A27" s="65">
        <v>23</v>
      </c>
      <c r="B27" s="70">
        <v>1895</v>
      </c>
      <c r="C27" s="36">
        <v>7.3</v>
      </c>
      <c r="D27" s="70">
        <v>1994</v>
      </c>
      <c r="E27" s="36">
        <v>11.7</v>
      </c>
      <c r="F27" s="70">
        <v>1956</v>
      </c>
      <c r="G27" s="36">
        <v>23.9</v>
      </c>
      <c r="H27" s="70">
        <v>1923</v>
      </c>
      <c r="I27" s="36">
        <v>39.7</v>
      </c>
      <c r="J27" s="70">
        <v>1968</v>
      </c>
      <c r="K27" s="36">
        <v>51.8</v>
      </c>
      <c r="L27" s="70">
        <v>1897</v>
      </c>
      <c r="M27" s="36">
        <v>62</v>
      </c>
      <c r="N27" s="70">
        <v>1978</v>
      </c>
      <c r="O27" s="36">
        <v>66.9</v>
      </c>
      <c r="P27" s="70">
        <v>1907</v>
      </c>
      <c r="Q27" s="36">
        <v>64.3</v>
      </c>
      <c r="R27" s="70">
        <v>1981</v>
      </c>
      <c r="S27" s="36">
        <v>56.3</v>
      </c>
      <c r="T27" s="70">
        <v>1898</v>
      </c>
      <c r="U27" s="36">
        <v>44</v>
      </c>
      <c r="V27" s="70">
        <v>1903</v>
      </c>
      <c r="W27" s="36">
        <v>27.8</v>
      </c>
      <c r="X27" s="70">
        <v>1926</v>
      </c>
      <c r="Y27" s="36">
        <v>13.6</v>
      </c>
      <c r="Z27" s="75">
        <v>1965</v>
      </c>
      <c r="AA27" s="42">
        <v>41.266666666666666</v>
      </c>
      <c r="AB27" s="63">
        <v>100</v>
      </c>
      <c r="AC27" s="71">
        <v>1965</v>
      </c>
      <c r="AD27" s="58">
        <v>39.63333333333333</v>
      </c>
      <c r="AE27" s="71">
        <v>1907</v>
      </c>
      <c r="AF27" s="58">
        <v>64.93333333333334</v>
      </c>
      <c r="AG27" s="71">
        <v>1916</v>
      </c>
      <c r="AH27" s="58">
        <v>43.9</v>
      </c>
      <c r="AI27" s="71">
        <v>2008</v>
      </c>
      <c r="AJ27" s="58">
        <v>13.066666666666665</v>
      </c>
      <c r="AK27" s="57"/>
      <c r="AL27" s="71">
        <v>1966</v>
      </c>
      <c r="AM27" s="57">
        <v>57.949999999999996</v>
      </c>
      <c r="AN27" s="71">
        <v>1993</v>
      </c>
      <c r="AO27" s="57">
        <v>23.850000000000005</v>
      </c>
      <c r="AP27" s="71">
        <v>1943</v>
      </c>
      <c r="AQ27" s="57">
        <v>41.1</v>
      </c>
      <c r="AR27" s="57"/>
      <c r="AS27" s="72">
        <v>1937</v>
      </c>
      <c r="AT27" s="57">
        <v>34.516666666666666</v>
      </c>
      <c r="AU27" s="72">
        <v>1898</v>
      </c>
      <c r="AV27" s="57">
        <v>47.150000000000006</v>
      </c>
      <c r="AW27" s="72">
        <v>1962</v>
      </c>
      <c r="AX27" s="57">
        <v>41.208333333333336</v>
      </c>
      <c r="AY27" s="46"/>
      <c r="AZ27" s="77">
        <v>1907</v>
      </c>
      <c r="BA27" s="59">
        <v>62.85</v>
      </c>
      <c r="BC27" s="70">
        <v>1917</v>
      </c>
    </row>
    <row r="28" spans="1:55" ht="15">
      <c r="A28" s="65">
        <v>24</v>
      </c>
      <c r="B28" s="70">
        <v>1917</v>
      </c>
      <c r="C28" s="36">
        <v>7.3</v>
      </c>
      <c r="D28" s="70">
        <v>2007</v>
      </c>
      <c r="E28" s="36">
        <v>11.7</v>
      </c>
      <c r="F28" s="70">
        <v>1972</v>
      </c>
      <c r="G28" s="36">
        <v>23.9</v>
      </c>
      <c r="H28" s="70">
        <v>1947</v>
      </c>
      <c r="I28" s="36">
        <v>39.7</v>
      </c>
      <c r="J28" s="70">
        <v>1979</v>
      </c>
      <c r="K28" s="36">
        <v>51.8</v>
      </c>
      <c r="L28" s="70">
        <v>1912</v>
      </c>
      <c r="M28" s="36">
        <v>62</v>
      </c>
      <c r="N28" s="70">
        <v>2004</v>
      </c>
      <c r="O28" s="36">
        <v>66.9</v>
      </c>
      <c r="P28" s="70">
        <v>1911</v>
      </c>
      <c r="Q28" s="36">
        <v>64.5</v>
      </c>
      <c r="R28" s="70">
        <v>1991</v>
      </c>
      <c r="S28" s="36">
        <v>56.4</v>
      </c>
      <c r="T28" s="70">
        <v>1907</v>
      </c>
      <c r="U28" s="36">
        <v>44</v>
      </c>
      <c r="V28" s="70">
        <v>1986</v>
      </c>
      <c r="W28" s="36">
        <v>28</v>
      </c>
      <c r="X28" s="70">
        <v>1972</v>
      </c>
      <c r="Y28" s="36">
        <v>13.8</v>
      </c>
      <c r="Z28" s="75">
        <v>1895</v>
      </c>
      <c r="AA28" s="42">
        <v>41.283333333333324</v>
      </c>
      <c r="AB28" s="63">
        <v>99</v>
      </c>
      <c r="AC28" s="71">
        <v>1979</v>
      </c>
      <c r="AD28" s="58">
        <v>39.733333333333334</v>
      </c>
      <c r="AE28" s="71">
        <v>1962</v>
      </c>
      <c r="AF28" s="58">
        <v>64.93333333333334</v>
      </c>
      <c r="AG28" s="71">
        <v>1907</v>
      </c>
      <c r="AH28" s="58">
        <v>43.93333333333333</v>
      </c>
      <c r="AI28" s="71">
        <v>1970</v>
      </c>
      <c r="AJ28" s="58">
        <v>13.200000000000001</v>
      </c>
      <c r="AK28" s="57"/>
      <c r="AL28" s="71">
        <v>1920</v>
      </c>
      <c r="AM28" s="57">
        <v>57.96666666666667</v>
      </c>
      <c r="AN28" s="71">
        <v>1904</v>
      </c>
      <c r="AO28" s="57">
        <v>23.88333333333333</v>
      </c>
      <c r="AP28" s="71">
        <v>1978</v>
      </c>
      <c r="AQ28" s="57">
        <v>41.175000000000004</v>
      </c>
      <c r="AR28" s="57"/>
      <c r="AS28" s="72">
        <v>1943</v>
      </c>
      <c r="AT28" s="57">
        <v>34.61666666666667</v>
      </c>
      <c r="AU28" s="72">
        <v>1904</v>
      </c>
      <c r="AV28" s="57">
        <v>47.23333333333334</v>
      </c>
      <c r="AW28" s="72">
        <v>1992</v>
      </c>
      <c r="AX28" s="57">
        <v>41.266666666666666</v>
      </c>
      <c r="AY28" s="46"/>
      <c r="AZ28" s="77">
        <v>1912</v>
      </c>
      <c r="BA28" s="59">
        <v>62.85</v>
      </c>
      <c r="BC28" s="70">
        <v>1918</v>
      </c>
    </row>
    <row r="29" spans="1:55" ht="15">
      <c r="A29" s="65">
        <v>25</v>
      </c>
      <c r="B29" s="70">
        <v>1972</v>
      </c>
      <c r="C29" s="36">
        <v>7.4</v>
      </c>
      <c r="D29" s="70">
        <v>1939</v>
      </c>
      <c r="E29" s="36">
        <v>11.8</v>
      </c>
      <c r="F29" s="70">
        <v>2013</v>
      </c>
      <c r="G29" s="36">
        <v>23.9</v>
      </c>
      <c r="H29" s="70">
        <v>1979</v>
      </c>
      <c r="I29" s="36">
        <v>39.7</v>
      </c>
      <c r="J29" s="70">
        <v>1984</v>
      </c>
      <c r="K29" s="36">
        <v>51.9</v>
      </c>
      <c r="L29" s="70">
        <v>2004</v>
      </c>
      <c r="M29" s="36">
        <v>62</v>
      </c>
      <c r="N29" s="70">
        <v>1994</v>
      </c>
      <c r="O29" s="36">
        <v>67</v>
      </c>
      <c r="P29" s="70">
        <v>1946</v>
      </c>
      <c r="Q29" s="36">
        <v>64.5</v>
      </c>
      <c r="R29" s="70">
        <v>1992</v>
      </c>
      <c r="S29" s="36">
        <v>56.4</v>
      </c>
      <c r="T29" s="70">
        <v>1969</v>
      </c>
      <c r="U29" s="36">
        <v>44</v>
      </c>
      <c r="V29" s="70">
        <v>1933</v>
      </c>
      <c r="W29" s="36">
        <v>28.2</v>
      </c>
      <c r="X29" s="70">
        <v>1942</v>
      </c>
      <c r="Y29" s="36">
        <v>14</v>
      </c>
      <c r="Z29" s="75">
        <v>1976</v>
      </c>
      <c r="AA29" s="42">
        <v>41.38333333333333</v>
      </c>
      <c r="AB29" s="63">
        <v>98</v>
      </c>
      <c r="AC29" s="71">
        <v>1920</v>
      </c>
      <c r="AD29" s="58">
        <v>39.766666666666666</v>
      </c>
      <c r="AE29" s="71">
        <v>1972</v>
      </c>
      <c r="AF29" s="58">
        <v>65.03333333333335</v>
      </c>
      <c r="AG29" s="71">
        <v>1935</v>
      </c>
      <c r="AH29" s="58">
        <v>43.96666666666667</v>
      </c>
      <c r="AI29" s="71">
        <v>1971</v>
      </c>
      <c r="AJ29" s="58">
        <v>13.233333333333334</v>
      </c>
      <c r="AK29" s="57"/>
      <c r="AL29" s="71">
        <v>1909</v>
      </c>
      <c r="AM29" s="57">
        <v>58</v>
      </c>
      <c r="AN29" s="71">
        <v>1928</v>
      </c>
      <c r="AO29" s="57">
        <v>23.916666666666668</v>
      </c>
      <c r="AP29" s="71">
        <v>1905</v>
      </c>
      <c r="AQ29" s="57">
        <v>41.20833333333333</v>
      </c>
      <c r="AR29" s="57"/>
      <c r="AS29" s="72">
        <v>1951</v>
      </c>
      <c r="AT29" s="57">
        <v>34.61666666666667</v>
      </c>
      <c r="AU29" s="72">
        <v>1915</v>
      </c>
      <c r="AV29" s="57">
        <v>47.28333333333333</v>
      </c>
      <c r="AW29" s="72">
        <v>1951</v>
      </c>
      <c r="AX29" s="57">
        <v>41.36666666666666</v>
      </c>
      <c r="AY29" s="46"/>
      <c r="AZ29" s="77">
        <v>1972</v>
      </c>
      <c r="BA29" s="59">
        <v>62.97500000000001</v>
      </c>
      <c r="BC29" s="70">
        <v>1919</v>
      </c>
    </row>
    <row r="30" spans="1:55" ht="15">
      <c r="A30" s="65">
        <v>26</v>
      </c>
      <c r="B30" s="70">
        <v>1948</v>
      </c>
      <c r="C30" s="36">
        <v>7.5</v>
      </c>
      <c r="D30" s="70">
        <v>1972</v>
      </c>
      <c r="E30" s="36">
        <v>11.8</v>
      </c>
      <c r="F30" s="70">
        <v>1937</v>
      </c>
      <c r="G30" s="36">
        <v>24.3</v>
      </c>
      <c r="H30" s="70">
        <v>2014</v>
      </c>
      <c r="I30" s="36">
        <v>39.7</v>
      </c>
      <c r="J30" s="70">
        <v>1990</v>
      </c>
      <c r="K30" s="36">
        <v>51.9</v>
      </c>
      <c r="L30" s="70">
        <v>1936</v>
      </c>
      <c r="M30" s="36">
        <v>62.2</v>
      </c>
      <c r="N30" s="70">
        <v>1960</v>
      </c>
      <c r="O30" s="36">
        <v>67.1</v>
      </c>
      <c r="P30" s="70">
        <v>1966</v>
      </c>
      <c r="Q30" s="36">
        <v>64.5</v>
      </c>
      <c r="R30" s="70">
        <v>1995</v>
      </c>
      <c r="S30" s="36">
        <v>56.4</v>
      </c>
      <c r="T30" s="70">
        <v>1993</v>
      </c>
      <c r="U30" s="36">
        <v>44.1</v>
      </c>
      <c r="V30" s="70">
        <v>1936</v>
      </c>
      <c r="W30" s="36">
        <v>28.2</v>
      </c>
      <c r="X30" s="70">
        <v>1925</v>
      </c>
      <c r="Y30" s="36">
        <v>14.1</v>
      </c>
      <c r="Z30" s="75">
        <v>1937</v>
      </c>
      <c r="AA30" s="42">
        <v>41.40833333333334</v>
      </c>
      <c r="AB30" s="63">
        <v>97</v>
      </c>
      <c r="AC30" s="71">
        <v>1997</v>
      </c>
      <c r="AD30" s="58">
        <v>39.766666666666666</v>
      </c>
      <c r="AE30" s="71">
        <v>1979</v>
      </c>
      <c r="AF30" s="58">
        <v>65.33333333333333</v>
      </c>
      <c r="AG30" s="71">
        <v>1957</v>
      </c>
      <c r="AH30" s="58">
        <v>44.03333333333333</v>
      </c>
      <c r="AI30" s="71">
        <v>1942</v>
      </c>
      <c r="AJ30" s="58">
        <v>13.266666666666666</v>
      </c>
      <c r="AK30" s="57"/>
      <c r="AL30" s="71">
        <v>1982</v>
      </c>
      <c r="AM30" s="57">
        <v>58.01666666666666</v>
      </c>
      <c r="AN30" s="71">
        <v>1962</v>
      </c>
      <c r="AO30" s="57">
        <v>23.95</v>
      </c>
      <c r="AP30" s="71">
        <v>1962</v>
      </c>
      <c r="AQ30" s="57">
        <v>41.30833333333333</v>
      </c>
      <c r="AR30" s="57"/>
      <c r="AS30" s="72">
        <v>1963</v>
      </c>
      <c r="AT30" s="57">
        <v>34.65</v>
      </c>
      <c r="AU30" s="72">
        <v>1993</v>
      </c>
      <c r="AV30" s="57">
        <v>47.366666666666674</v>
      </c>
      <c r="AW30" s="72">
        <v>1993</v>
      </c>
      <c r="AX30" s="57">
        <v>41.38333333333334</v>
      </c>
      <c r="AY30" s="46"/>
      <c r="AZ30" s="77">
        <v>1969</v>
      </c>
      <c r="BA30" s="59">
        <v>63.074999999999996</v>
      </c>
      <c r="BC30" s="70">
        <v>1920</v>
      </c>
    </row>
    <row r="31" spans="1:55" ht="15">
      <c r="A31" s="65">
        <v>27</v>
      </c>
      <c r="B31" s="70">
        <v>1978</v>
      </c>
      <c r="C31" s="36">
        <v>7.7</v>
      </c>
      <c r="D31" s="70">
        <v>1933</v>
      </c>
      <c r="E31" s="36">
        <v>12.2</v>
      </c>
      <c r="F31" s="70">
        <v>1944</v>
      </c>
      <c r="G31" s="36">
        <v>24.4</v>
      </c>
      <c r="H31" s="70">
        <v>1940</v>
      </c>
      <c r="I31" s="36">
        <v>39.8</v>
      </c>
      <c r="J31" s="70">
        <v>1961</v>
      </c>
      <c r="K31" s="36">
        <v>52</v>
      </c>
      <c r="L31" s="70">
        <v>1972</v>
      </c>
      <c r="M31" s="36">
        <v>62.2</v>
      </c>
      <c r="N31" s="70">
        <v>1906</v>
      </c>
      <c r="O31" s="36">
        <v>67.2</v>
      </c>
      <c r="P31" s="70">
        <v>1934</v>
      </c>
      <c r="Q31" s="36">
        <v>64.6</v>
      </c>
      <c r="R31" s="70">
        <v>2006</v>
      </c>
      <c r="S31" s="36">
        <v>56.4</v>
      </c>
      <c r="T31" s="70">
        <v>1905</v>
      </c>
      <c r="U31" s="36">
        <v>44.3</v>
      </c>
      <c r="V31" s="70">
        <v>1989</v>
      </c>
      <c r="W31" s="36">
        <v>28.2</v>
      </c>
      <c r="X31" s="70">
        <v>1934</v>
      </c>
      <c r="Y31" s="36">
        <v>14.3</v>
      </c>
      <c r="Z31" s="75">
        <v>1985</v>
      </c>
      <c r="AA31" s="42">
        <v>41.40833333333334</v>
      </c>
      <c r="AB31" s="63">
        <v>96</v>
      </c>
      <c r="AC31" s="71">
        <v>1954</v>
      </c>
      <c r="AD31" s="58">
        <v>39.833333333333336</v>
      </c>
      <c r="AE31" s="71">
        <v>1920</v>
      </c>
      <c r="AF31" s="58">
        <v>65.36666666666667</v>
      </c>
      <c r="AG31" s="71">
        <v>1992</v>
      </c>
      <c r="AH31" s="58">
        <v>44.03333333333333</v>
      </c>
      <c r="AI31" s="71">
        <v>1947</v>
      </c>
      <c r="AJ31" s="58">
        <v>13.266666666666666</v>
      </c>
      <c r="AK31" s="57"/>
      <c r="AL31" s="71">
        <v>1902</v>
      </c>
      <c r="AM31" s="57">
        <v>58.03333333333333</v>
      </c>
      <c r="AN31" s="71">
        <v>1970</v>
      </c>
      <c r="AO31" s="57">
        <v>24.016666666666666</v>
      </c>
      <c r="AP31" s="71">
        <v>1971</v>
      </c>
      <c r="AQ31" s="57">
        <v>41.30833333333333</v>
      </c>
      <c r="AR31" s="57"/>
      <c r="AS31" s="72">
        <v>1971</v>
      </c>
      <c r="AT31" s="57">
        <v>34.65</v>
      </c>
      <c r="AU31" s="72">
        <v>1895</v>
      </c>
      <c r="AV31" s="57">
        <v>47.46666666666666</v>
      </c>
      <c r="AW31" s="72">
        <v>1949</v>
      </c>
      <c r="AX31" s="57">
        <v>41.40833333333333</v>
      </c>
      <c r="AY31" s="46"/>
      <c r="AZ31" s="77">
        <v>1942</v>
      </c>
      <c r="BA31" s="59">
        <v>63.35</v>
      </c>
      <c r="BC31" s="70">
        <v>1921</v>
      </c>
    </row>
    <row r="32" spans="1:55" ht="15">
      <c r="A32" s="65">
        <v>28</v>
      </c>
      <c r="B32" s="70">
        <v>1962</v>
      </c>
      <c r="C32" s="36">
        <v>8.7</v>
      </c>
      <c r="D32" s="70">
        <v>1959</v>
      </c>
      <c r="E32" s="36">
        <v>12.3</v>
      </c>
      <c r="F32" s="70">
        <v>1897</v>
      </c>
      <c r="G32" s="36">
        <v>24.6</v>
      </c>
      <c r="H32" s="70">
        <v>1966</v>
      </c>
      <c r="I32" s="36">
        <v>39.8</v>
      </c>
      <c r="J32" s="70">
        <v>2008</v>
      </c>
      <c r="K32" s="36">
        <v>52.1</v>
      </c>
      <c r="L32" s="70">
        <v>1965</v>
      </c>
      <c r="M32" s="36">
        <v>62.6</v>
      </c>
      <c r="N32" s="70">
        <v>1951</v>
      </c>
      <c r="O32" s="36">
        <v>67.2</v>
      </c>
      <c r="P32" s="70">
        <v>1920</v>
      </c>
      <c r="Q32" s="36">
        <v>64.7</v>
      </c>
      <c r="R32" s="70">
        <v>1907</v>
      </c>
      <c r="S32" s="36">
        <v>56.6</v>
      </c>
      <c r="T32" s="70">
        <v>1979</v>
      </c>
      <c r="U32" s="36">
        <v>44.4</v>
      </c>
      <c r="V32" s="70">
        <v>1935</v>
      </c>
      <c r="W32" s="36">
        <v>28.4</v>
      </c>
      <c r="X32" s="70">
        <v>1964</v>
      </c>
      <c r="Y32" s="36">
        <v>14.3</v>
      </c>
      <c r="Z32" s="75">
        <v>1940</v>
      </c>
      <c r="AA32" s="42">
        <v>41.416666666666664</v>
      </c>
      <c r="AB32" s="63">
        <v>95</v>
      </c>
      <c r="AC32" s="71">
        <v>1897</v>
      </c>
      <c r="AD32" s="58">
        <v>39.93333333333333</v>
      </c>
      <c r="AE32" s="71">
        <v>1929</v>
      </c>
      <c r="AF32" s="58">
        <v>65.36666666666667</v>
      </c>
      <c r="AG32" s="71">
        <v>1919</v>
      </c>
      <c r="AH32" s="58">
        <v>44.06666666666666</v>
      </c>
      <c r="AI32" s="71">
        <v>1922</v>
      </c>
      <c r="AJ32" s="58">
        <v>13.499999999999998</v>
      </c>
      <c r="AK32" s="57"/>
      <c r="AL32" s="71">
        <v>1972</v>
      </c>
      <c r="AM32" s="57">
        <v>58.06666666666666</v>
      </c>
      <c r="AN32" s="71">
        <v>1896</v>
      </c>
      <c r="AO32" s="57">
        <v>24.166666666666668</v>
      </c>
      <c r="AP32" s="71">
        <v>1977</v>
      </c>
      <c r="AQ32" s="57">
        <v>41.38333333333333</v>
      </c>
      <c r="AR32" s="57"/>
      <c r="AS32" s="72">
        <v>1926</v>
      </c>
      <c r="AT32" s="57">
        <v>34.883333333333326</v>
      </c>
      <c r="AU32" s="72">
        <v>2000</v>
      </c>
      <c r="AV32" s="57">
        <v>47.46666666666667</v>
      </c>
      <c r="AW32" s="72">
        <v>1906</v>
      </c>
      <c r="AX32" s="57">
        <v>41.475</v>
      </c>
      <c r="AY32" s="46"/>
      <c r="AZ32" s="77">
        <v>1929</v>
      </c>
      <c r="BA32" s="59">
        <v>63.35000000000001</v>
      </c>
      <c r="BC32" s="70">
        <v>1922</v>
      </c>
    </row>
    <row r="33" spans="1:55" ht="15">
      <c r="A33" s="65">
        <v>29</v>
      </c>
      <c r="B33" s="70">
        <v>1937</v>
      </c>
      <c r="C33" s="36">
        <v>8.9</v>
      </c>
      <c r="D33" s="70">
        <v>1965</v>
      </c>
      <c r="E33" s="36">
        <v>12.6</v>
      </c>
      <c r="F33" s="70">
        <v>1971</v>
      </c>
      <c r="G33" s="36">
        <v>24.6</v>
      </c>
      <c r="H33" s="70">
        <v>1993</v>
      </c>
      <c r="I33" s="36">
        <v>39.8</v>
      </c>
      <c r="J33" s="70">
        <v>1905</v>
      </c>
      <c r="K33" s="36">
        <v>52.4</v>
      </c>
      <c r="L33" s="70">
        <v>1989</v>
      </c>
      <c r="M33" s="36">
        <v>62.7</v>
      </c>
      <c r="N33" s="70">
        <v>1907</v>
      </c>
      <c r="O33" s="36">
        <v>67.4</v>
      </c>
      <c r="P33" s="70">
        <v>1965</v>
      </c>
      <c r="Q33" s="36">
        <v>64.7</v>
      </c>
      <c r="R33" s="70">
        <v>1976</v>
      </c>
      <c r="S33" s="36">
        <v>56.6</v>
      </c>
      <c r="T33" s="70">
        <v>1919</v>
      </c>
      <c r="U33" s="36">
        <v>44.6</v>
      </c>
      <c r="V33" s="70">
        <v>1940</v>
      </c>
      <c r="W33" s="36">
        <v>28.6</v>
      </c>
      <c r="X33" s="70">
        <v>1978</v>
      </c>
      <c r="Y33" s="36">
        <v>14.4</v>
      </c>
      <c r="Z33" s="75">
        <v>1982</v>
      </c>
      <c r="AA33" s="42">
        <v>41.44166666666666</v>
      </c>
      <c r="AB33" s="63">
        <v>94</v>
      </c>
      <c r="AC33" s="71">
        <v>1906</v>
      </c>
      <c r="AD33" s="58">
        <v>39.93333333333334</v>
      </c>
      <c r="AE33" s="71">
        <v>1946</v>
      </c>
      <c r="AF33" s="58">
        <v>65.43333333333334</v>
      </c>
      <c r="AG33" s="71">
        <v>1945</v>
      </c>
      <c r="AH33" s="58">
        <v>44.166666666666664</v>
      </c>
      <c r="AI33" s="71">
        <v>1969</v>
      </c>
      <c r="AJ33" s="58">
        <v>13.533333333333333</v>
      </c>
      <c r="AK33" s="57"/>
      <c r="AL33" s="71">
        <v>1929</v>
      </c>
      <c r="AM33" s="57">
        <v>58.15</v>
      </c>
      <c r="AN33" s="71">
        <v>1959</v>
      </c>
      <c r="AO33" s="57">
        <v>24.21666666666667</v>
      </c>
      <c r="AP33" s="71">
        <v>1972</v>
      </c>
      <c r="AQ33" s="57">
        <v>41.5</v>
      </c>
      <c r="AR33" s="57"/>
      <c r="AS33" s="72">
        <v>1966</v>
      </c>
      <c r="AT33" s="57">
        <v>34.916666666666664</v>
      </c>
      <c r="AU33" s="72">
        <v>1907</v>
      </c>
      <c r="AV33" s="57">
        <v>47.5</v>
      </c>
      <c r="AW33" s="72">
        <v>1976</v>
      </c>
      <c r="AX33" s="57">
        <v>41.475</v>
      </c>
      <c r="AY33" s="46"/>
      <c r="AZ33" s="77">
        <v>2009</v>
      </c>
      <c r="BA33" s="59">
        <v>63.400000000000006</v>
      </c>
      <c r="BC33" s="70">
        <v>1923</v>
      </c>
    </row>
    <row r="34" spans="1:55" ht="15">
      <c r="A34" s="65">
        <v>30</v>
      </c>
      <c r="B34" s="70">
        <v>1943</v>
      </c>
      <c r="C34" s="36">
        <v>9.3</v>
      </c>
      <c r="D34" s="70">
        <v>1988</v>
      </c>
      <c r="E34" s="36">
        <v>12.6</v>
      </c>
      <c r="F34" s="70">
        <v>1955</v>
      </c>
      <c r="G34" s="36">
        <v>24.7</v>
      </c>
      <c r="H34" s="70">
        <v>1965</v>
      </c>
      <c r="I34" s="36">
        <v>40</v>
      </c>
      <c r="J34" s="70">
        <v>1909</v>
      </c>
      <c r="K34" s="36">
        <v>52.4</v>
      </c>
      <c r="L34" s="70">
        <v>2000</v>
      </c>
      <c r="M34" s="36">
        <v>62.8</v>
      </c>
      <c r="N34" s="70">
        <v>1925</v>
      </c>
      <c r="O34" s="36">
        <v>67.4</v>
      </c>
      <c r="P34" s="70">
        <v>1979</v>
      </c>
      <c r="Q34" s="36">
        <v>64.7</v>
      </c>
      <c r="R34" s="70">
        <v>1903</v>
      </c>
      <c r="S34" s="36">
        <v>56.7</v>
      </c>
      <c r="T34" s="70">
        <v>1923</v>
      </c>
      <c r="U34" s="36">
        <v>44.6</v>
      </c>
      <c r="V34" s="70">
        <v>1895</v>
      </c>
      <c r="W34" s="36">
        <v>28.9</v>
      </c>
      <c r="X34" s="70">
        <v>1901</v>
      </c>
      <c r="Y34" s="36">
        <v>15.1</v>
      </c>
      <c r="Z34" s="75">
        <v>1966</v>
      </c>
      <c r="AA34" s="42">
        <v>41.474999999999994</v>
      </c>
      <c r="AB34" s="63">
        <v>93</v>
      </c>
      <c r="AC34" s="71">
        <v>1912</v>
      </c>
      <c r="AD34" s="58">
        <v>39.96666666666667</v>
      </c>
      <c r="AE34" s="71">
        <v>1960</v>
      </c>
      <c r="AF34" s="58">
        <v>65.46666666666667</v>
      </c>
      <c r="AG34" s="71">
        <v>1980</v>
      </c>
      <c r="AH34" s="58">
        <v>44.23333333333333</v>
      </c>
      <c r="AI34" s="71">
        <v>1924</v>
      </c>
      <c r="AJ34" s="58">
        <v>13.700000000000001</v>
      </c>
      <c r="AK34" s="57"/>
      <c r="AL34" s="71">
        <v>1935</v>
      </c>
      <c r="AM34" s="57">
        <v>58.25</v>
      </c>
      <c r="AN34" s="71">
        <v>1961</v>
      </c>
      <c r="AO34" s="57">
        <v>24.233333333333334</v>
      </c>
      <c r="AP34" s="71">
        <v>1997</v>
      </c>
      <c r="AQ34" s="57">
        <v>41.55833333333333</v>
      </c>
      <c r="AR34" s="57"/>
      <c r="AS34" s="72">
        <v>1918</v>
      </c>
      <c r="AT34" s="57">
        <v>35.01666666666667</v>
      </c>
      <c r="AU34" s="72">
        <v>1977</v>
      </c>
      <c r="AV34" s="57">
        <v>47.51666666666667</v>
      </c>
      <c r="AW34" s="72">
        <v>1971</v>
      </c>
      <c r="AX34" s="57">
        <v>41.50833333333333</v>
      </c>
      <c r="AY34" s="46"/>
      <c r="AZ34" s="77">
        <v>1956</v>
      </c>
      <c r="BA34" s="59">
        <v>63.425</v>
      </c>
      <c r="BC34" s="70">
        <v>1924</v>
      </c>
    </row>
    <row r="35" spans="1:55" ht="15">
      <c r="A35" s="65">
        <v>31</v>
      </c>
      <c r="B35" s="70">
        <v>1951</v>
      </c>
      <c r="C35" s="36">
        <v>9.5</v>
      </c>
      <c r="D35" s="70">
        <v>1958</v>
      </c>
      <c r="E35" s="36">
        <v>12.7</v>
      </c>
      <c r="F35" s="70">
        <v>1934</v>
      </c>
      <c r="G35" s="36">
        <v>24.8</v>
      </c>
      <c r="H35" s="70">
        <v>1951</v>
      </c>
      <c r="I35" s="36">
        <v>40.3</v>
      </c>
      <c r="J35" s="70">
        <v>1946</v>
      </c>
      <c r="K35" s="36">
        <v>52.4</v>
      </c>
      <c r="L35" s="70">
        <v>1905</v>
      </c>
      <c r="M35" s="36">
        <v>62.9</v>
      </c>
      <c r="N35" s="70">
        <v>1900</v>
      </c>
      <c r="O35" s="36">
        <v>67.5</v>
      </c>
      <c r="P35" s="70">
        <v>1982</v>
      </c>
      <c r="Q35" s="36">
        <v>64.7</v>
      </c>
      <c r="R35" s="70">
        <v>1967</v>
      </c>
      <c r="S35" s="36">
        <v>56.7</v>
      </c>
      <c r="T35" s="70">
        <v>1913</v>
      </c>
      <c r="U35" s="36">
        <v>44.7</v>
      </c>
      <c r="V35" s="70">
        <v>1901</v>
      </c>
      <c r="W35" s="36">
        <v>28.9</v>
      </c>
      <c r="X35" s="70">
        <v>1937</v>
      </c>
      <c r="Y35" s="36">
        <v>15.3</v>
      </c>
      <c r="Z35" s="75">
        <v>1899</v>
      </c>
      <c r="AA35" s="42">
        <v>41.48333333333334</v>
      </c>
      <c r="AB35" s="63">
        <v>92</v>
      </c>
      <c r="AC35" s="71">
        <v>1984</v>
      </c>
      <c r="AD35" s="58">
        <v>40.03333333333333</v>
      </c>
      <c r="AE35" s="71">
        <v>1974</v>
      </c>
      <c r="AF35" s="58">
        <v>65.5</v>
      </c>
      <c r="AG35" s="71">
        <v>1986</v>
      </c>
      <c r="AH35" s="58">
        <v>44.23333333333333</v>
      </c>
      <c r="AI35" s="71">
        <v>1995</v>
      </c>
      <c r="AJ35" s="58">
        <v>14.033333333333331</v>
      </c>
      <c r="AK35" s="57"/>
      <c r="AL35" s="71">
        <v>1958</v>
      </c>
      <c r="AM35" s="57">
        <v>58.31666666666666</v>
      </c>
      <c r="AN35" s="71">
        <v>1895</v>
      </c>
      <c r="AO35" s="57">
        <v>24.266666666666666</v>
      </c>
      <c r="AP35" s="71">
        <v>1960</v>
      </c>
      <c r="AQ35" s="57">
        <v>41.61666666666667</v>
      </c>
      <c r="AR35" s="57"/>
      <c r="AS35" s="72">
        <v>1895</v>
      </c>
      <c r="AT35" s="57">
        <v>35.099999999999994</v>
      </c>
      <c r="AU35" s="72">
        <v>1991</v>
      </c>
      <c r="AV35" s="57">
        <v>47.56666666666667</v>
      </c>
      <c r="AW35" s="72">
        <v>1958</v>
      </c>
      <c r="AX35" s="57">
        <v>41.575</v>
      </c>
      <c r="AY35" s="46"/>
      <c r="AZ35" s="77">
        <v>1946</v>
      </c>
      <c r="BA35" s="59">
        <v>63.425000000000004</v>
      </c>
      <c r="BC35" s="70">
        <v>1925</v>
      </c>
    </row>
    <row r="36" spans="1:55" ht="15">
      <c r="A36" s="65">
        <v>32</v>
      </c>
      <c r="B36" s="70">
        <v>1935</v>
      </c>
      <c r="C36" s="36">
        <v>9.7</v>
      </c>
      <c r="D36" s="70">
        <v>1934</v>
      </c>
      <c r="E36" s="36">
        <v>13</v>
      </c>
      <c r="F36" s="70">
        <v>1952</v>
      </c>
      <c r="G36" s="36">
        <v>24.8</v>
      </c>
      <c r="H36" s="70">
        <v>1937</v>
      </c>
      <c r="I36" s="36">
        <v>40.4</v>
      </c>
      <c r="J36" s="70">
        <v>1976</v>
      </c>
      <c r="K36" s="36">
        <v>52.7</v>
      </c>
      <c r="L36" s="70">
        <v>1908</v>
      </c>
      <c r="M36" s="36">
        <v>63</v>
      </c>
      <c r="N36" s="70">
        <v>1903</v>
      </c>
      <c r="O36" s="36">
        <v>67.5</v>
      </c>
      <c r="P36" s="70">
        <v>1963</v>
      </c>
      <c r="Q36" s="36">
        <v>64.8</v>
      </c>
      <c r="R36" s="70">
        <v>1982</v>
      </c>
      <c r="S36" s="36">
        <v>56.7</v>
      </c>
      <c r="T36" s="70">
        <v>1945</v>
      </c>
      <c r="U36" s="36">
        <v>44.7</v>
      </c>
      <c r="V36" s="70">
        <v>1967</v>
      </c>
      <c r="W36" s="36">
        <v>28.9</v>
      </c>
      <c r="X36" s="70">
        <v>1910</v>
      </c>
      <c r="Y36" s="36">
        <v>15.5</v>
      </c>
      <c r="Z36" s="75">
        <v>1927</v>
      </c>
      <c r="AA36" s="42">
        <v>41.583333333333336</v>
      </c>
      <c r="AB36" s="63">
        <v>91</v>
      </c>
      <c r="AC36" s="71">
        <v>1972</v>
      </c>
      <c r="AD36" s="58">
        <v>40.13333333333333</v>
      </c>
      <c r="AE36" s="71">
        <v>1905</v>
      </c>
      <c r="AF36" s="58">
        <v>65.53333333333333</v>
      </c>
      <c r="AG36" s="71">
        <v>1936</v>
      </c>
      <c r="AH36" s="58">
        <v>44.26666666666666</v>
      </c>
      <c r="AI36" s="71">
        <v>1944</v>
      </c>
      <c r="AJ36" s="58">
        <v>14.133333333333333</v>
      </c>
      <c r="AK36" s="57"/>
      <c r="AL36" s="71">
        <v>1961</v>
      </c>
      <c r="AM36" s="57">
        <v>58.333333333333336</v>
      </c>
      <c r="AN36" s="71">
        <v>1933</v>
      </c>
      <c r="AO36" s="57">
        <v>24.350000000000005</v>
      </c>
      <c r="AP36" s="71">
        <v>1994</v>
      </c>
      <c r="AQ36" s="57">
        <v>41.70000000000001</v>
      </c>
      <c r="AR36" s="57"/>
      <c r="AS36" s="72">
        <v>1935</v>
      </c>
      <c r="AT36" s="57">
        <v>35.13333333333333</v>
      </c>
      <c r="AU36" s="72">
        <v>1910</v>
      </c>
      <c r="AV36" s="57">
        <v>47.599999999999994</v>
      </c>
      <c r="AW36" s="72">
        <v>1966</v>
      </c>
      <c r="AX36" s="57">
        <v>41.58333333333333</v>
      </c>
      <c r="AY36" s="46"/>
      <c r="AZ36" s="77">
        <v>2004</v>
      </c>
      <c r="BA36" s="59">
        <v>63.550000000000004</v>
      </c>
      <c r="BC36" s="70">
        <v>1926</v>
      </c>
    </row>
    <row r="37" spans="1:55" ht="15">
      <c r="A37" s="65">
        <v>33</v>
      </c>
      <c r="B37" s="70">
        <v>1988</v>
      </c>
      <c r="C37" s="36">
        <v>9.8</v>
      </c>
      <c r="D37" s="70">
        <v>1947</v>
      </c>
      <c r="E37" s="36">
        <v>13.2</v>
      </c>
      <c r="F37" s="70">
        <v>1980</v>
      </c>
      <c r="G37" s="36">
        <v>24.8</v>
      </c>
      <c r="H37" s="70">
        <v>1992</v>
      </c>
      <c r="I37" s="36">
        <v>40.4</v>
      </c>
      <c r="J37" s="70">
        <v>2005</v>
      </c>
      <c r="K37" s="36">
        <v>52.7</v>
      </c>
      <c r="L37" s="70">
        <v>1946</v>
      </c>
      <c r="M37" s="36">
        <v>63</v>
      </c>
      <c r="N37" s="70">
        <v>1913</v>
      </c>
      <c r="O37" s="36">
        <v>67.6</v>
      </c>
      <c r="P37" s="70">
        <v>1974</v>
      </c>
      <c r="Q37" s="36">
        <v>64.8</v>
      </c>
      <c r="R37" s="70">
        <v>1932</v>
      </c>
      <c r="S37" s="36">
        <v>56.8</v>
      </c>
      <c r="T37" s="70">
        <v>2012</v>
      </c>
      <c r="U37" s="36">
        <v>44.8</v>
      </c>
      <c r="V37" s="70">
        <v>1937</v>
      </c>
      <c r="W37" s="36">
        <v>29.1</v>
      </c>
      <c r="X37" s="70">
        <v>1944</v>
      </c>
      <c r="Y37" s="36">
        <v>15.8</v>
      </c>
      <c r="Z37" s="75">
        <v>1962</v>
      </c>
      <c r="AA37" s="42">
        <v>41.625</v>
      </c>
      <c r="AB37" s="63">
        <v>90</v>
      </c>
      <c r="AC37" s="71">
        <v>2008</v>
      </c>
      <c r="AD37" s="58">
        <v>40.13333333333333</v>
      </c>
      <c r="AE37" s="71">
        <v>1977</v>
      </c>
      <c r="AF37" s="58">
        <v>65.63333333333333</v>
      </c>
      <c r="AG37" s="71">
        <v>1969</v>
      </c>
      <c r="AH37" s="58">
        <v>44.300000000000004</v>
      </c>
      <c r="AI37" s="71">
        <v>2000</v>
      </c>
      <c r="AJ37" s="58">
        <v>14.200000000000001</v>
      </c>
      <c r="AK37" s="57"/>
      <c r="AL37" s="71">
        <v>1962</v>
      </c>
      <c r="AM37" s="57">
        <v>58.38333333333333</v>
      </c>
      <c r="AN37" s="71">
        <v>1951</v>
      </c>
      <c r="AO37" s="57">
        <v>24.350000000000005</v>
      </c>
      <c r="AP37" s="71">
        <v>1897</v>
      </c>
      <c r="AQ37" s="57">
        <v>41.733333333333334</v>
      </c>
      <c r="AR37" s="57"/>
      <c r="AS37" s="72">
        <v>1967</v>
      </c>
      <c r="AT37" s="57">
        <v>35.13333333333333</v>
      </c>
      <c r="AU37" s="72">
        <v>1995</v>
      </c>
      <c r="AV37" s="57">
        <v>47.68333333333333</v>
      </c>
      <c r="AW37" s="72">
        <v>1923</v>
      </c>
      <c r="AX37" s="57">
        <v>41.59166666666667</v>
      </c>
      <c r="AY37" s="46"/>
      <c r="AZ37" s="77">
        <v>1977</v>
      </c>
      <c r="BA37" s="59">
        <v>63.74999999999999</v>
      </c>
      <c r="BC37" s="70">
        <v>1927</v>
      </c>
    </row>
    <row r="38" spans="1:55" ht="15">
      <c r="A38" s="65">
        <v>34</v>
      </c>
      <c r="B38" s="70">
        <v>1976</v>
      </c>
      <c r="C38" s="36">
        <v>10</v>
      </c>
      <c r="D38" s="70">
        <v>2008</v>
      </c>
      <c r="E38" s="36">
        <v>13.2</v>
      </c>
      <c r="F38" s="70">
        <v>2002</v>
      </c>
      <c r="G38" s="36">
        <v>24.8</v>
      </c>
      <c r="H38" s="70">
        <v>1943</v>
      </c>
      <c r="I38" s="36">
        <v>40.5</v>
      </c>
      <c r="J38" s="70">
        <v>1897</v>
      </c>
      <c r="K38" s="36">
        <v>52.8</v>
      </c>
      <c r="L38" s="70">
        <v>1979</v>
      </c>
      <c r="M38" s="36">
        <v>63</v>
      </c>
      <c r="N38" s="70">
        <v>1968</v>
      </c>
      <c r="O38" s="36">
        <v>67.6</v>
      </c>
      <c r="P38" s="70">
        <v>2009</v>
      </c>
      <c r="Q38" s="36">
        <v>64.9</v>
      </c>
      <c r="R38" s="70">
        <v>1964</v>
      </c>
      <c r="S38" s="36">
        <v>56.8</v>
      </c>
      <c r="T38" s="70">
        <v>1930</v>
      </c>
      <c r="U38" s="36">
        <v>45</v>
      </c>
      <c r="V38" s="70">
        <v>1898</v>
      </c>
      <c r="W38" s="36">
        <v>29.3</v>
      </c>
      <c r="X38" s="70">
        <v>1977</v>
      </c>
      <c r="Y38" s="36">
        <v>15.8</v>
      </c>
      <c r="Z38" s="75">
        <v>1969</v>
      </c>
      <c r="AA38" s="42">
        <v>41.69166666666667</v>
      </c>
      <c r="AB38" s="63">
        <v>89</v>
      </c>
      <c r="AC38" s="71">
        <v>1989</v>
      </c>
      <c r="AD38" s="58">
        <v>40.166666666666664</v>
      </c>
      <c r="AE38" s="71">
        <v>1897</v>
      </c>
      <c r="AF38" s="58">
        <v>65.66666666666667</v>
      </c>
      <c r="AG38" s="71">
        <v>1910</v>
      </c>
      <c r="AH38" s="58">
        <v>44.333333333333336</v>
      </c>
      <c r="AI38" s="71">
        <v>1921</v>
      </c>
      <c r="AJ38" s="58">
        <v>14.333333333333334</v>
      </c>
      <c r="AK38" s="57"/>
      <c r="AL38" s="71">
        <v>1975</v>
      </c>
      <c r="AM38" s="57">
        <v>58.449999999999996</v>
      </c>
      <c r="AN38" s="71">
        <v>1922</v>
      </c>
      <c r="AO38" s="57">
        <v>24.400000000000006</v>
      </c>
      <c r="AP38" s="71">
        <v>2009</v>
      </c>
      <c r="AQ38" s="57">
        <v>41.75</v>
      </c>
      <c r="AR38" s="57"/>
      <c r="AS38" s="72">
        <v>1969</v>
      </c>
      <c r="AT38" s="57">
        <v>35.166666666666664</v>
      </c>
      <c r="AU38" s="72">
        <v>1958</v>
      </c>
      <c r="AV38" s="57">
        <v>47.71666666666667</v>
      </c>
      <c r="AW38" s="72">
        <v>1996</v>
      </c>
      <c r="AX38" s="57">
        <v>41.63333333333333</v>
      </c>
      <c r="AY38" s="46"/>
      <c r="AZ38" s="77">
        <v>1986</v>
      </c>
      <c r="BA38" s="59">
        <v>63.824999999999996</v>
      </c>
      <c r="BC38" s="70">
        <v>1928</v>
      </c>
    </row>
    <row r="39" spans="1:55" ht="15">
      <c r="A39" s="65">
        <v>35</v>
      </c>
      <c r="B39" s="70">
        <v>1945</v>
      </c>
      <c r="C39" s="36">
        <v>10.1</v>
      </c>
      <c r="D39" s="70">
        <v>1962</v>
      </c>
      <c r="E39" s="36">
        <v>13.3</v>
      </c>
      <c r="F39" s="70">
        <v>1989</v>
      </c>
      <c r="G39" s="36">
        <v>25</v>
      </c>
      <c r="H39" s="70">
        <v>1935</v>
      </c>
      <c r="I39" s="36">
        <v>40.7</v>
      </c>
      <c r="J39" s="70">
        <v>1931</v>
      </c>
      <c r="K39" s="36">
        <v>52.8</v>
      </c>
      <c r="L39" s="70">
        <v>1904</v>
      </c>
      <c r="M39" s="36">
        <v>63.1</v>
      </c>
      <c r="N39" s="70">
        <v>1984</v>
      </c>
      <c r="O39" s="36">
        <v>67.6</v>
      </c>
      <c r="P39" s="70">
        <v>1952</v>
      </c>
      <c r="Q39" s="36">
        <v>65</v>
      </c>
      <c r="R39" s="70">
        <v>1972</v>
      </c>
      <c r="S39" s="36">
        <v>56.8</v>
      </c>
      <c r="T39" s="70">
        <v>1957</v>
      </c>
      <c r="U39" s="36">
        <v>45</v>
      </c>
      <c r="V39" s="70">
        <v>1997</v>
      </c>
      <c r="W39" s="36">
        <v>29.7</v>
      </c>
      <c r="X39" s="70">
        <v>1933</v>
      </c>
      <c r="Y39" s="36">
        <v>15.9</v>
      </c>
      <c r="Z39" s="75">
        <v>1935</v>
      </c>
      <c r="AA39" s="42">
        <v>41.71666666666666</v>
      </c>
      <c r="AB39" s="63">
        <v>88</v>
      </c>
      <c r="AC39" s="71">
        <v>1937</v>
      </c>
      <c r="AD39" s="58">
        <v>40.199999999999996</v>
      </c>
      <c r="AE39" s="71">
        <v>1908</v>
      </c>
      <c r="AF39" s="58">
        <v>65.7</v>
      </c>
      <c r="AG39" s="71">
        <v>1952</v>
      </c>
      <c r="AH39" s="58">
        <v>44.333333333333336</v>
      </c>
      <c r="AI39" s="71">
        <v>1955</v>
      </c>
      <c r="AJ39" s="58">
        <v>14.366666666666665</v>
      </c>
      <c r="AK39" s="57"/>
      <c r="AL39" s="71">
        <v>1940</v>
      </c>
      <c r="AM39" s="57">
        <v>58.46666666666667</v>
      </c>
      <c r="AN39" s="71">
        <v>1921</v>
      </c>
      <c r="AO39" s="57">
        <v>24.45</v>
      </c>
      <c r="AP39" s="71">
        <v>1993</v>
      </c>
      <c r="AQ39" s="57">
        <v>41.75833333333333</v>
      </c>
      <c r="AR39" s="57"/>
      <c r="AS39" s="72">
        <v>1970</v>
      </c>
      <c r="AT39" s="57">
        <v>35.166666666666664</v>
      </c>
      <c r="AU39" s="72">
        <v>1964</v>
      </c>
      <c r="AV39" s="57">
        <v>47.75</v>
      </c>
      <c r="AW39" s="72">
        <v>1946</v>
      </c>
      <c r="AX39" s="57">
        <v>41.675</v>
      </c>
      <c r="AY39" s="46"/>
      <c r="AZ39" s="77">
        <v>1979</v>
      </c>
      <c r="BA39" s="59">
        <v>63.825</v>
      </c>
      <c r="BC39" s="70">
        <v>1929</v>
      </c>
    </row>
    <row r="40" spans="1:55" ht="15">
      <c r="A40" s="65">
        <v>36</v>
      </c>
      <c r="B40" s="70">
        <v>1996</v>
      </c>
      <c r="C40" s="36">
        <v>10.1</v>
      </c>
      <c r="D40" s="70">
        <v>1922</v>
      </c>
      <c r="E40" s="36">
        <v>13.4</v>
      </c>
      <c r="F40" s="70">
        <v>1970</v>
      </c>
      <c r="G40" s="36">
        <v>25.1</v>
      </c>
      <c r="H40" s="70">
        <v>1924</v>
      </c>
      <c r="I40" s="36">
        <v>40.9</v>
      </c>
      <c r="J40" s="70">
        <v>1963</v>
      </c>
      <c r="K40" s="36">
        <v>52.8</v>
      </c>
      <c r="L40" s="70">
        <v>1907</v>
      </c>
      <c r="M40" s="36">
        <v>63.1</v>
      </c>
      <c r="N40" s="70">
        <v>2000</v>
      </c>
      <c r="O40" s="36">
        <v>67.6</v>
      </c>
      <c r="P40" s="70">
        <v>1954</v>
      </c>
      <c r="Q40" s="36">
        <v>65</v>
      </c>
      <c r="R40" s="70">
        <v>1966</v>
      </c>
      <c r="S40" s="36">
        <v>56.9</v>
      </c>
      <c r="T40" s="70">
        <v>1990</v>
      </c>
      <c r="U40" s="36">
        <v>45.1</v>
      </c>
      <c r="V40" s="70">
        <v>1925</v>
      </c>
      <c r="W40" s="36">
        <v>29.8</v>
      </c>
      <c r="X40" s="70">
        <v>1951</v>
      </c>
      <c r="Y40" s="36">
        <v>16</v>
      </c>
      <c r="Z40" s="75">
        <v>1993</v>
      </c>
      <c r="AA40" s="42">
        <v>41.71666666666666</v>
      </c>
      <c r="AB40" s="63">
        <v>87</v>
      </c>
      <c r="AC40" s="71">
        <v>1967</v>
      </c>
      <c r="AD40" s="58">
        <v>40.2</v>
      </c>
      <c r="AE40" s="71">
        <v>1986</v>
      </c>
      <c r="AF40" s="58">
        <v>65.73333333333333</v>
      </c>
      <c r="AG40" s="71">
        <v>1989</v>
      </c>
      <c r="AH40" s="58">
        <v>44.43333333333333</v>
      </c>
      <c r="AI40" s="71">
        <v>1934</v>
      </c>
      <c r="AJ40" s="58">
        <v>14.533333333333333</v>
      </c>
      <c r="AK40" s="57"/>
      <c r="AL40" s="71">
        <v>1912</v>
      </c>
      <c r="AM40" s="57">
        <v>58.5</v>
      </c>
      <c r="AN40" s="71">
        <v>1915</v>
      </c>
      <c r="AO40" s="57">
        <v>24.633333333333336</v>
      </c>
      <c r="AP40" s="71">
        <v>1915</v>
      </c>
      <c r="AQ40" s="57">
        <v>41.76666666666667</v>
      </c>
      <c r="AR40" s="57"/>
      <c r="AS40" s="72">
        <v>1948</v>
      </c>
      <c r="AT40" s="57">
        <v>35.25</v>
      </c>
      <c r="AU40" s="72">
        <v>1962</v>
      </c>
      <c r="AV40" s="57">
        <v>47.76666666666667</v>
      </c>
      <c r="AW40" s="72">
        <v>1965</v>
      </c>
      <c r="AX40" s="57">
        <v>41.68333333333333</v>
      </c>
      <c r="AY40" s="46"/>
      <c r="AZ40" s="77">
        <v>1975</v>
      </c>
      <c r="BA40" s="59">
        <v>63.87500000000001</v>
      </c>
      <c r="BC40" s="70">
        <v>1930</v>
      </c>
    </row>
    <row r="41" spans="1:55" ht="15">
      <c r="A41" s="65">
        <v>37</v>
      </c>
      <c r="B41" s="70">
        <v>1899</v>
      </c>
      <c r="C41" s="36">
        <v>10.2</v>
      </c>
      <c r="D41" s="70">
        <v>2003</v>
      </c>
      <c r="E41" s="36">
        <v>13.7</v>
      </c>
      <c r="F41" s="70">
        <v>2008</v>
      </c>
      <c r="G41" s="36">
        <v>25.4</v>
      </c>
      <c r="H41" s="70">
        <v>1933</v>
      </c>
      <c r="I41" s="36">
        <v>40.9</v>
      </c>
      <c r="J41" s="70">
        <v>1913</v>
      </c>
      <c r="K41" s="36">
        <v>53</v>
      </c>
      <c r="L41" s="70">
        <v>1914</v>
      </c>
      <c r="M41" s="36">
        <v>63.1</v>
      </c>
      <c r="N41" s="70">
        <v>1997</v>
      </c>
      <c r="O41" s="40">
        <v>67.7</v>
      </c>
      <c r="P41" s="70">
        <v>1919</v>
      </c>
      <c r="Q41" s="40">
        <v>65.1</v>
      </c>
      <c r="R41" s="70">
        <v>2010</v>
      </c>
      <c r="S41" s="36">
        <v>56.9</v>
      </c>
      <c r="T41" s="70">
        <v>1964</v>
      </c>
      <c r="U41" s="36">
        <v>45.2</v>
      </c>
      <c r="V41" s="70">
        <v>1916</v>
      </c>
      <c r="W41" s="36">
        <v>30.2</v>
      </c>
      <c r="X41" s="70">
        <v>1961</v>
      </c>
      <c r="Y41" s="36">
        <v>16.1</v>
      </c>
      <c r="Z41" s="75">
        <v>1920</v>
      </c>
      <c r="AA41" s="42">
        <v>41.74166666666667</v>
      </c>
      <c r="AB41" s="63">
        <v>86</v>
      </c>
      <c r="AC41" s="71">
        <v>1928</v>
      </c>
      <c r="AD41" s="58">
        <v>40.300000000000004</v>
      </c>
      <c r="AE41" s="71">
        <v>1993</v>
      </c>
      <c r="AF41" s="58">
        <v>65.76666666666667</v>
      </c>
      <c r="AG41" s="71">
        <v>1955</v>
      </c>
      <c r="AH41" s="58">
        <v>44.5</v>
      </c>
      <c r="AI41" s="71">
        <v>1915</v>
      </c>
      <c r="AJ41" s="58">
        <v>14.566666666666668</v>
      </c>
      <c r="AK41" s="57"/>
      <c r="AL41" s="71">
        <v>1947</v>
      </c>
      <c r="AM41" s="57">
        <v>58.51666666666667</v>
      </c>
      <c r="AN41" s="71">
        <v>1947</v>
      </c>
      <c r="AO41" s="57">
        <v>24.666666666666668</v>
      </c>
      <c r="AP41" s="71">
        <v>1963</v>
      </c>
      <c r="AQ41" s="57">
        <v>41.76666666666667</v>
      </c>
      <c r="AR41" s="57"/>
      <c r="AS41" s="72">
        <v>1913</v>
      </c>
      <c r="AT41" s="57">
        <v>35.333333333333336</v>
      </c>
      <c r="AU41" s="72">
        <v>2014</v>
      </c>
      <c r="AV41" s="57">
        <v>47.76666666666667</v>
      </c>
      <c r="AW41" s="72">
        <v>1969</v>
      </c>
      <c r="AX41" s="57">
        <v>41.69166666666666</v>
      </c>
      <c r="AY41" s="46"/>
      <c r="AZ41" s="77">
        <v>1981</v>
      </c>
      <c r="BA41" s="59">
        <v>63.900000000000006</v>
      </c>
      <c r="BC41" s="70">
        <v>1931</v>
      </c>
    </row>
    <row r="42" spans="1:55" ht="15">
      <c r="A42" s="65">
        <v>38</v>
      </c>
      <c r="B42" s="70">
        <v>1985</v>
      </c>
      <c r="C42" s="36">
        <v>10.2</v>
      </c>
      <c r="D42" s="70">
        <v>1920</v>
      </c>
      <c r="E42" s="36">
        <v>13.8</v>
      </c>
      <c r="F42" s="70">
        <v>1895</v>
      </c>
      <c r="G42" s="36">
        <v>25.7</v>
      </c>
      <c r="H42" s="70">
        <v>1997</v>
      </c>
      <c r="I42" s="36">
        <v>41.1</v>
      </c>
      <c r="J42" s="70">
        <v>1943</v>
      </c>
      <c r="K42" s="36">
        <v>53</v>
      </c>
      <c r="L42" s="70">
        <v>1977</v>
      </c>
      <c r="M42" s="36">
        <v>63.1</v>
      </c>
      <c r="N42" s="70">
        <v>1909</v>
      </c>
      <c r="O42" s="36">
        <v>67.8</v>
      </c>
      <c r="P42" s="70">
        <v>1929</v>
      </c>
      <c r="Q42" s="36">
        <v>65.3</v>
      </c>
      <c r="R42" s="70">
        <v>1910</v>
      </c>
      <c r="S42" s="36">
        <v>57.1</v>
      </c>
      <c r="T42" s="70">
        <v>1967</v>
      </c>
      <c r="U42" s="36">
        <v>45.2</v>
      </c>
      <c r="V42" s="70">
        <v>1920</v>
      </c>
      <c r="W42" s="36">
        <v>30.2</v>
      </c>
      <c r="X42" s="70">
        <v>1932</v>
      </c>
      <c r="Y42" s="36">
        <v>16.2</v>
      </c>
      <c r="Z42" s="75">
        <v>2013</v>
      </c>
      <c r="AA42" s="42">
        <v>41.775</v>
      </c>
      <c r="AB42" s="63">
        <v>85</v>
      </c>
      <c r="AC42" s="71">
        <v>1983</v>
      </c>
      <c r="AD42" s="58">
        <v>40.300000000000004</v>
      </c>
      <c r="AE42" s="71">
        <v>1996</v>
      </c>
      <c r="AF42" s="58">
        <v>65.76666666666667</v>
      </c>
      <c r="AG42" s="71">
        <v>1974</v>
      </c>
      <c r="AH42" s="58">
        <v>44.53333333333333</v>
      </c>
      <c r="AI42" s="71">
        <v>1902</v>
      </c>
      <c r="AJ42" s="58">
        <v>14.666666666666666</v>
      </c>
      <c r="AK42" s="57"/>
      <c r="AL42" s="71">
        <v>1905</v>
      </c>
      <c r="AM42" s="57">
        <v>58.53333333333333</v>
      </c>
      <c r="AN42" s="71">
        <v>1926</v>
      </c>
      <c r="AO42" s="57">
        <v>24.816666666666663</v>
      </c>
      <c r="AP42" s="71">
        <v>1916</v>
      </c>
      <c r="AQ42" s="57">
        <v>41.78333333333334</v>
      </c>
      <c r="AR42" s="57"/>
      <c r="AS42" s="72">
        <v>1960</v>
      </c>
      <c r="AT42" s="57">
        <v>35.36666666666667</v>
      </c>
      <c r="AU42" s="72">
        <v>2013</v>
      </c>
      <c r="AV42" s="57">
        <v>47.78333333333333</v>
      </c>
      <c r="AW42" s="72">
        <v>1934</v>
      </c>
      <c r="AX42" s="57">
        <v>41.8</v>
      </c>
      <c r="AY42" s="46"/>
      <c r="AZ42" s="77">
        <v>1996</v>
      </c>
      <c r="BA42" s="59">
        <v>64.02499999999999</v>
      </c>
      <c r="BC42" s="70">
        <v>1932</v>
      </c>
    </row>
    <row r="43" spans="1:55" ht="15">
      <c r="A43" s="65">
        <v>39</v>
      </c>
      <c r="B43" s="70">
        <v>1927</v>
      </c>
      <c r="C43" s="36">
        <v>10.3</v>
      </c>
      <c r="D43" s="70">
        <v>1918</v>
      </c>
      <c r="E43" s="36">
        <v>13.9</v>
      </c>
      <c r="F43" s="70">
        <v>1947</v>
      </c>
      <c r="G43" s="36">
        <v>25.8</v>
      </c>
      <c r="H43" s="70">
        <v>1914</v>
      </c>
      <c r="I43" s="36">
        <v>41.2</v>
      </c>
      <c r="J43" s="70">
        <v>1950</v>
      </c>
      <c r="K43" s="36">
        <v>53.1</v>
      </c>
      <c r="L43" s="70">
        <v>1980</v>
      </c>
      <c r="M43" s="36">
        <v>63.1</v>
      </c>
      <c r="N43" s="70">
        <v>1942</v>
      </c>
      <c r="O43" s="36">
        <v>67.8</v>
      </c>
      <c r="P43" s="70">
        <v>1908</v>
      </c>
      <c r="Q43" s="36">
        <v>65.4</v>
      </c>
      <c r="R43" s="70">
        <v>1945</v>
      </c>
      <c r="S43" s="36">
        <v>57.1</v>
      </c>
      <c r="T43" s="70">
        <v>1992</v>
      </c>
      <c r="U43" s="36">
        <v>45.2</v>
      </c>
      <c r="V43" s="70">
        <v>1993</v>
      </c>
      <c r="W43" s="36">
        <v>30.2</v>
      </c>
      <c r="X43" s="70">
        <v>1995</v>
      </c>
      <c r="Y43" s="36">
        <v>16.2</v>
      </c>
      <c r="Z43" s="75">
        <v>2008</v>
      </c>
      <c r="AA43" s="42">
        <v>41.791666666666664</v>
      </c>
      <c r="AB43" s="63">
        <v>84</v>
      </c>
      <c r="AC43" s="71">
        <v>1935</v>
      </c>
      <c r="AD43" s="58">
        <v>40.46666666666667</v>
      </c>
      <c r="AE43" s="71">
        <v>1997</v>
      </c>
      <c r="AF43" s="58">
        <v>65.76666666666667</v>
      </c>
      <c r="AG43" s="71">
        <v>1965</v>
      </c>
      <c r="AH43" s="58">
        <v>44.633333333333326</v>
      </c>
      <c r="AI43" s="71">
        <v>1927</v>
      </c>
      <c r="AJ43" s="58">
        <v>14.666666666666666</v>
      </c>
      <c r="AK43" s="57"/>
      <c r="AL43" s="71">
        <v>1954</v>
      </c>
      <c r="AM43" s="57">
        <v>58.583333333333336</v>
      </c>
      <c r="AN43" s="71">
        <v>1929</v>
      </c>
      <c r="AO43" s="57">
        <v>24.816666666666666</v>
      </c>
      <c r="AP43" s="71">
        <v>1970</v>
      </c>
      <c r="AQ43" s="57">
        <v>41.79166666666667</v>
      </c>
      <c r="AR43" s="57"/>
      <c r="AS43" s="72">
        <v>1994</v>
      </c>
      <c r="AT43" s="57">
        <v>35.4</v>
      </c>
      <c r="AU43" s="72">
        <v>1978</v>
      </c>
      <c r="AV43" s="57">
        <v>47.81666666666666</v>
      </c>
      <c r="AW43" s="72">
        <v>1985</v>
      </c>
      <c r="AX43" s="57">
        <v>41.80833333333334</v>
      </c>
      <c r="AY43" s="46"/>
      <c r="AZ43" s="77">
        <v>2000</v>
      </c>
      <c r="BA43" s="59">
        <v>64.02499999999999</v>
      </c>
      <c r="BC43" s="70">
        <v>1933</v>
      </c>
    </row>
    <row r="44" spans="1:55" ht="15">
      <c r="A44" s="65">
        <v>40</v>
      </c>
      <c r="B44" s="70">
        <v>1907</v>
      </c>
      <c r="C44" s="36">
        <v>10.4</v>
      </c>
      <c r="D44" s="70">
        <v>1937</v>
      </c>
      <c r="E44" s="36">
        <v>14.1</v>
      </c>
      <c r="F44" s="70">
        <v>1904</v>
      </c>
      <c r="G44" s="36">
        <v>26</v>
      </c>
      <c r="H44" s="70">
        <v>1932</v>
      </c>
      <c r="I44" s="36">
        <v>41.3</v>
      </c>
      <c r="J44" s="70">
        <v>2004</v>
      </c>
      <c r="K44" s="36">
        <v>53.1</v>
      </c>
      <c r="L44" s="70">
        <v>2003</v>
      </c>
      <c r="M44" s="36">
        <v>63.1</v>
      </c>
      <c r="N44" s="70">
        <v>1944</v>
      </c>
      <c r="O44" s="36">
        <v>67.8</v>
      </c>
      <c r="P44" s="70">
        <v>1940</v>
      </c>
      <c r="Q44" s="36">
        <v>65.5</v>
      </c>
      <c r="R44" s="70">
        <v>1904</v>
      </c>
      <c r="S44" s="36">
        <v>57.2</v>
      </c>
      <c r="T44" s="70">
        <v>1906</v>
      </c>
      <c r="U44" s="36">
        <v>45.4</v>
      </c>
      <c r="V44" s="70">
        <v>1992</v>
      </c>
      <c r="W44" s="36">
        <v>30.5</v>
      </c>
      <c r="X44" s="70">
        <v>1904</v>
      </c>
      <c r="Y44" s="36">
        <v>16.3</v>
      </c>
      <c r="Z44" s="75">
        <v>1909</v>
      </c>
      <c r="AA44" s="42">
        <v>41.825</v>
      </c>
      <c r="AB44" s="63">
        <v>83</v>
      </c>
      <c r="AC44" s="71">
        <v>1913</v>
      </c>
      <c r="AD44" s="58">
        <v>40.5</v>
      </c>
      <c r="AE44" s="71">
        <v>1971</v>
      </c>
      <c r="AF44" s="58">
        <v>65.8</v>
      </c>
      <c r="AG44" s="71">
        <v>1942</v>
      </c>
      <c r="AH44" s="58">
        <v>44.699999999999996</v>
      </c>
      <c r="AI44" s="71">
        <v>1966</v>
      </c>
      <c r="AJ44" s="58">
        <v>14.699999999999998</v>
      </c>
      <c r="AK44" s="57"/>
      <c r="AL44" s="71">
        <v>1971</v>
      </c>
      <c r="AM44" s="57">
        <v>58.6</v>
      </c>
      <c r="AN44" s="71">
        <v>2014</v>
      </c>
      <c r="AO44" s="57">
        <v>24.833333333333332</v>
      </c>
      <c r="AP44" s="71">
        <v>1923</v>
      </c>
      <c r="AQ44" s="57">
        <v>41.825</v>
      </c>
      <c r="AR44" s="57"/>
      <c r="AS44" s="72">
        <v>1959</v>
      </c>
      <c r="AT44" s="57">
        <v>35.43333333333334</v>
      </c>
      <c r="AU44" s="72">
        <v>1916</v>
      </c>
      <c r="AV44" s="57">
        <v>47.85</v>
      </c>
      <c r="AW44" s="72">
        <v>1970</v>
      </c>
      <c r="AX44" s="57">
        <v>41.833333333333336</v>
      </c>
      <c r="AY44" s="46"/>
      <c r="AZ44" s="77">
        <v>1896</v>
      </c>
      <c r="BA44" s="59">
        <v>64.05</v>
      </c>
      <c r="BC44" s="70">
        <v>1934</v>
      </c>
    </row>
    <row r="45" spans="1:55" ht="15">
      <c r="A45" s="65">
        <v>41</v>
      </c>
      <c r="B45" s="70">
        <v>1965</v>
      </c>
      <c r="C45" s="36">
        <v>10.4</v>
      </c>
      <c r="D45" s="70">
        <v>1980</v>
      </c>
      <c r="E45" s="36">
        <v>14.1</v>
      </c>
      <c r="F45" s="70">
        <v>1954</v>
      </c>
      <c r="G45" s="36">
        <v>26</v>
      </c>
      <c r="H45" s="70">
        <v>1934</v>
      </c>
      <c r="I45" s="36">
        <v>41.3</v>
      </c>
      <c r="J45" s="70">
        <v>1957</v>
      </c>
      <c r="K45" s="36">
        <v>53.2</v>
      </c>
      <c r="L45" s="70">
        <v>1918</v>
      </c>
      <c r="M45" s="36">
        <v>63.2</v>
      </c>
      <c r="N45" s="70">
        <v>1969</v>
      </c>
      <c r="O45" s="36">
        <v>67.8</v>
      </c>
      <c r="P45" s="70">
        <v>1914</v>
      </c>
      <c r="Q45" s="36">
        <v>65.7</v>
      </c>
      <c r="R45" s="70">
        <v>1909</v>
      </c>
      <c r="S45" s="36">
        <v>57.2</v>
      </c>
      <c r="T45" s="70">
        <v>1991</v>
      </c>
      <c r="U45" s="36">
        <v>45.4</v>
      </c>
      <c r="V45" s="70">
        <v>1927</v>
      </c>
      <c r="W45" s="36">
        <v>30.7</v>
      </c>
      <c r="X45" s="70">
        <v>1902</v>
      </c>
      <c r="Y45" s="36">
        <v>16.4</v>
      </c>
      <c r="Z45" s="75">
        <v>1959</v>
      </c>
      <c r="AA45" s="42">
        <v>41.925000000000004</v>
      </c>
      <c r="AB45" s="63">
        <v>82</v>
      </c>
      <c r="AC45" s="71">
        <v>1951</v>
      </c>
      <c r="AD45" s="58">
        <v>40.5</v>
      </c>
      <c r="AE45" s="71">
        <v>1978</v>
      </c>
      <c r="AF45" s="58">
        <v>65.83333333333333</v>
      </c>
      <c r="AG45" s="71">
        <v>1898</v>
      </c>
      <c r="AH45" s="58">
        <v>44.76666666666667</v>
      </c>
      <c r="AI45" s="71">
        <v>1936</v>
      </c>
      <c r="AJ45" s="58">
        <v>14.766666666666667</v>
      </c>
      <c r="AK45" s="57"/>
      <c r="AL45" s="71">
        <v>2009</v>
      </c>
      <c r="AM45" s="57">
        <v>58.61666666666665</v>
      </c>
      <c r="AN45" s="71">
        <v>2008</v>
      </c>
      <c r="AO45" s="57">
        <v>24.88333333333333</v>
      </c>
      <c r="AP45" s="71">
        <v>1937</v>
      </c>
      <c r="AQ45" s="57">
        <v>41.84166666666667</v>
      </c>
      <c r="AR45" s="57"/>
      <c r="AS45" s="72">
        <v>2008</v>
      </c>
      <c r="AT45" s="57">
        <v>35.46666666666666</v>
      </c>
      <c r="AU45" s="72">
        <v>1943</v>
      </c>
      <c r="AV45" s="57">
        <v>47.9</v>
      </c>
      <c r="AW45" s="72">
        <v>1968</v>
      </c>
      <c r="AX45" s="57">
        <v>41.88333333333333</v>
      </c>
      <c r="AY45" s="46"/>
      <c r="AZ45" s="77">
        <v>1968</v>
      </c>
      <c r="BA45" s="59">
        <v>64.07499999999999</v>
      </c>
      <c r="BC45" s="70">
        <v>1935</v>
      </c>
    </row>
    <row r="46" spans="1:55" ht="15">
      <c r="A46" s="65">
        <v>42</v>
      </c>
      <c r="B46" s="70">
        <v>1922</v>
      </c>
      <c r="C46" s="36">
        <v>10.6</v>
      </c>
      <c r="D46" s="70">
        <v>1948</v>
      </c>
      <c r="E46" s="36">
        <v>14.2</v>
      </c>
      <c r="F46" s="70">
        <v>1978</v>
      </c>
      <c r="G46" s="36">
        <v>26</v>
      </c>
      <c r="H46" s="70">
        <v>1989</v>
      </c>
      <c r="I46" s="36">
        <v>41.3</v>
      </c>
      <c r="J46" s="70">
        <v>1981</v>
      </c>
      <c r="K46" s="36">
        <v>53.2</v>
      </c>
      <c r="L46" s="70">
        <v>1962</v>
      </c>
      <c r="M46" s="36">
        <v>63.3</v>
      </c>
      <c r="N46" s="70">
        <v>1990</v>
      </c>
      <c r="O46" s="36">
        <v>67.8</v>
      </c>
      <c r="P46" s="70">
        <v>1933</v>
      </c>
      <c r="Q46" s="36">
        <v>65.8</v>
      </c>
      <c r="R46" s="70">
        <v>1950</v>
      </c>
      <c r="S46" s="36">
        <v>57.2</v>
      </c>
      <c r="T46" s="70">
        <v>1916</v>
      </c>
      <c r="U46" s="36">
        <v>45.5</v>
      </c>
      <c r="V46" s="70">
        <v>1945</v>
      </c>
      <c r="W46" s="36">
        <v>30.7</v>
      </c>
      <c r="X46" s="70">
        <v>1922</v>
      </c>
      <c r="Y46" s="36">
        <v>16.4</v>
      </c>
      <c r="Z46" s="75">
        <v>1897</v>
      </c>
      <c r="AA46" s="42">
        <v>41.95</v>
      </c>
      <c r="AB46" s="63">
        <v>81</v>
      </c>
      <c r="AC46" s="71">
        <v>1966</v>
      </c>
      <c r="AD46" s="58">
        <v>40.666666666666664</v>
      </c>
      <c r="AE46" s="71">
        <v>1994</v>
      </c>
      <c r="AF46" s="58">
        <v>65.83333333333333</v>
      </c>
      <c r="AG46" s="71">
        <v>1966</v>
      </c>
      <c r="AH46" s="58">
        <v>44.76666666666667</v>
      </c>
      <c r="AI46" s="71">
        <v>1900</v>
      </c>
      <c r="AJ46" s="58">
        <v>14.933333333333332</v>
      </c>
      <c r="AK46" s="57"/>
      <c r="AL46" s="71">
        <v>2004</v>
      </c>
      <c r="AM46" s="57">
        <v>58.650000000000006</v>
      </c>
      <c r="AN46" s="71">
        <v>1932</v>
      </c>
      <c r="AO46" s="57">
        <v>24.899999999999995</v>
      </c>
      <c r="AP46" s="71">
        <v>1989</v>
      </c>
      <c r="AQ46" s="57">
        <v>41.891666666666666</v>
      </c>
      <c r="AR46" s="57"/>
      <c r="AS46" s="72">
        <v>1962</v>
      </c>
      <c r="AT46" s="57">
        <v>35.48333333333333</v>
      </c>
      <c r="AU46" s="72">
        <v>1902</v>
      </c>
      <c r="AV46" s="57">
        <v>47.94999999999999</v>
      </c>
      <c r="AW46" s="72">
        <v>1924</v>
      </c>
      <c r="AX46" s="57">
        <v>41.891666666666666</v>
      </c>
      <c r="AY46" s="46"/>
      <c r="AZ46" s="77">
        <v>1960</v>
      </c>
      <c r="BA46" s="59">
        <v>64.075</v>
      </c>
      <c r="BC46" s="70">
        <v>1936</v>
      </c>
    </row>
    <row r="47" spans="1:55" ht="15">
      <c r="A47" s="65">
        <v>43</v>
      </c>
      <c r="B47" s="70">
        <v>1991</v>
      </c>
      <c r="C47" s="36">
        <v>10.6</v>
      </c>
      <c r="D47" s="70">
        <v>1968</v>
      </c>
      <c r="E47" s="36">
        <v>14.2</v>
      </c>
      <c r="F47" s="70">
        <v>1901</v>
      </c>
      <c r="G47" s="36">
        <v>26.1</v>
      </c>
      <c r="H47" s="70">
        <v>1978</v>
      </c>
      <c r="I47" s="36">
        <v>41.5</v>
      </c>
      <c r="J47" s="70">
        <v>1916</v>
      </c>
      <c r="K47" s="36">
        <v>53.3</v>
      </c>
      <c r="L47" s="70">
        <v>1938</v>
      </c>
      <c r="M47" s="36">
        <v>63.4</v>
      </c>
      <c r="N47" s="70">
        <v>1985</v>
      </c>
      <c r="O47" s="36">
        <v>67.9</v>
      </c>
      <c r="P47" s="70">
        <v>1898</v>
      </c>
      <c r="Q47" s="36">
        <v>65.9</v>
      </c>
      <c r="R47" s="70">
        <v>1980</v>
      </c>
      <c r="S47" s="36">
        <v>57.2</v>
      </c>
      <c r="T47" s="70">
        <v>1954</v>
      </c>
      <c r="U47" s="36">
        <v>45.6</v>
      </c>
      <c r="V47" s="70">
        <v>1969</v>
      </c>
      <c r="W47" s="36">
        <v>30.8</v>
      </c>
      <c r="X47" s="70">
        <v>1960</v>
      </c>
      <c r="Y47" s="36">
        <v>16.7</v>
      </c>
      <c r="Z47" s="75">
        <v>1925</v>
      </c>
      <c r="AA47" s="42">
        <v>41.975</v>
      </c>
      <c r="AB47" s="63">
        <v>80</v>
      </c>
      <c r="AC47" s="71">
        <v>1961</v>
      </c>
      <c r="AD47" s="58">
        <v>40.800000000000004</v>
      </c>
      <c r="AE47" s="71">
        <v>1942</v>
      </c>
      <c r="AF47" s="58">
        <v>65.93333333333334</v>
      </c>
      <c r="AG47" s="71">
        <v>1988</v>
      </c>
      <c r="AH47" s="58">
        <v>44.800000000000004</v>
      </c>
      <c r="AI47" s="71">
        <v>1901</v>
      </c>
      <c r="AJ47" s="58">
        <v>14.933333333333332</v>
      </c>
      <c r="AK47" s="57"/>
      <c r="AL47" s="71">
        <v>1946</v>
      </c>
      <c r="AM47" s="57">
        <v>58.68333333333333</v>
      </c>
      <c r="AN47" s="71">
        <v>1971</v>
      </c>
      <c r="AO47" s="57">
        <v>24.933333333333334</v>
      </c>
      <c r="AP47" s="71">
        <v>1986</v>
      </c>
      <c r="AQ47" s="57">
        <v>41.925</v>
      </c>
      <c r="AR47" s="57"/>
      <c r="AS47" s="72">
        <v>1928</v>
      </c>
      <c r="AT47" s="57">
        <v>35.550000000000004</v>
      </c>
      <c r="AU47" s="72">
        <v>1933</v>
      </c>
      <c r="AV47" s="57">
        <v>47.96666666666666</v>
      </c>
      <c r="AW47" s="72">
        <v>1959</v>
      </c>
      <c r="AX47" s="57">
        <v>41.891666666666666</v>
      </c>
      <c r="AY47" s="46"/>
      <c r="AZ47" s="77">
        <v>1957</v>
      </c>
      <c r="BA47" s="59">
        <v>64.125</v>
      </c>
      <c r="BC47" s="70">
        <v>1937</v>
      </c>
    </row>
    <row r="48" spans="1:55" ht="15">
      <c r="A48" s="65">
        <v>44</v>
      </c>
      <c r="B48" s="70">
        <v>2004</v>
      </c>
      <c r="C48" s="36">
        <v>10.7</v>
      </c>
      <c r="D48" s="70">
        <v>1902</v>
      </c>
      <c r="E48" s="36">
        <v>14.3</v>
      </c>
      <c r="F48" s="70">
        <v>1948</v>
      </c>
      <c r="G48" s="36">
        <v>26.1</v>
      </c>
      <c r="H48" s="70">
        <v>1962</v>
      </c>
      <c r="I48" s="36">
        <v>41.6</v>
      </c>
      <c r="J48" s="70">
        <v>1942</v>
      </c>
      <c r="K48" s="36">
        <v>53.3</v>
      </c>
      <c r="L48" s="70">
        <v>1937</v>
      </c>
      <c r="M48" s="36">
        <v>63.5</v>
      </c>
      <c r="N48" s="70">
        <v>1993</v>
      </c>
      <c r="O48" s="36">
        <v>67.9</v>
      </c>
      <c r="P48" s="70">
        <v>1999</v>
      </c>
      <c r="Q48" s="36">
        <v>65.9</v>
      </c>
      <c r="R48" s="70">
        <v>1929</v>
      </c>
      <c r="S48" s="36">
        <v>57.3</v>
      </c>
      <c r="T48" s="70">
        <v>1999</v>
      </c>
      <c r="U48" s="36">
        <v>45.7</v>
      </c>
      <c r="V48" s="70">
        <v>1978</v>
      </c>
      <c r="W48" s="36">
        <v>30.8</v>
      </c>
      <c r="X48" s="70">
        <v>1935</v>
      </c>
      <c r="Y48" s="36">
        <v>16.9</v>
      </c>
      <c r="Z48" s="75">
        <v>1971</v>
      </c>
      <c r="AA48" s="42">
        <v>42.01666666666666</v>
      </c>
      <c r="AB48" s="63">
        <v>79</v>
      </c>
      <c r="AC48" s="71">
        <v>1944</v>
      </c>
      <c r="AD48" s="58">
        <v>40.833333333333336</v>
      </c>
      <c r="AE48" s="71">
        <v>1968</v>
      </c>
      <c r="AF48" s="58">
        <v>65.96666666666665</v>
      </c>
      <c r="AG48" s="71">
        <v>1901</v>
      </c>
      <c r="AH48" s="58">
        <v>44.9</v>
      </c>
      <c r="AI48" s="71">
        <v>1945</v>
      </c>
      <c r="AJ48" s="58">
        <v>14.966666666666667</v>
      </c>
      <c r="AK48" s="57"/>
      <c r="AL48" s="71">
        <v>2014</v>
      </c>
      <c r="AM48" s="57">
        <v>58.76666666666666</v>
      </c>
      <c r="AN48" s="71">
        <v>1966</v>
      </c>
      <c r="AO48" s="57">
        <v>25</v>
      </c>
      <c r="AP48" s="71">
        <v>1902</v>
      </c>
      <c r="AQ48" s="57">
        <v>42.041666666666664</v>
      </c>
      <c r="AR48" s="57"/>
      <c r="AS48" s="72">
        <v>1909</v>
      </c>
      <c r="AT48" s="57">
        <v>35.583333333333336</v>
      </c>
      <c r="AU48" s="72">
        <v>1980</v>
      </c>
      <c r="AV48" s="57">
        <v>48.01666666666666</v>
      </c>
      <c r="AW48" s="72">
        <v>1922</v>
      </c>
      <c r="AX48" s="57">
        <v>41.95833333333334</v>
      </c>
      <c r="AY48" s="46"/>
      <c r="AZ48" s="77">
        <v>1964</v>
      </c>
      <c r="BA48" s="59">
        <v>64.175</v>
      </c>
      <c r="BC48" s="70">
        <v>1938</v>
      </c>
    </row>
    <row r="49" spans="1:55" ht="15">
      <c r="A49" s="65">
        <v>45</v>
      </c>
      <c r="B49" s="70">
        <v>1915</v>
      </c>
      <c r="C49" s="36">
        <v>10.8</v>
      </c>
      <c r="D49" s="70">
        <v>1906</v>
      </c>
      <c r="E49" s="36">
        <v>14.5</v>
      </c>
      <c r="F49" s="70">
        <v>1917</v>
      </c>
      <c r="G49" s="36">
        <v>26.2</v>
      </c>
      <c r="H49" s="70">
        <v>1973</v>
      </c>
      <c r="I49" s="36">
        <v>41.6</v>
      </c>
      <c r="J49" s="70">
        <v>1948</v>
      </c>
      <c r="K49" s="36">
        <v>53.3</v>
      </c>
      <c r="L49" s="70">
        <v>1948</v>
      </c>
      <c r="M49" s="57">
        <v>63.5</v>
      </c>
      <c r="N49" s="70">
        <v>1961</v>
      </c>
      <c r="O49" s="36">
        <v>68</v>
      </c>
      <c r="P49" s="70">
        <v>1926</v>
      </c>
      <c r="Q49" s="36">
        <v>66</v>
      </c>
      <c r="R49" s="70">
        <v>1989</v>
      </c>
      <c r="S49" s="36">
        <v>57.3</v>
      </c>
      <c r="T49" s="70">
        <v>1977</v>
      </c>
      <c r="U49" s="36">
        <v>45.8</v>
      </c>
      <c r="V49" s="70">
        <v>2013</v>
      </c>
      <c r="W49" s="36">
        <v>30.8</v>
      </c>
      <c r="X49" s="70">
        <v>2010</v>
      </c>
      <c r="Y49" s="36">
        <v>16.9</v>
      </c>
      <c r="Z49" s="75">
        <v>1958</v>
      </c>
      <c r="AA49" s="42">
        <v>42.01666666666667</v>
      </c>
      <c r="AB49" s="63">
        <v>78</v>
      </c>
      <c r="AC49" s="71">
        <v>1953</v>
      </c>
      <c r="AD49" s="58">
        <v>40.93333333333334</v>
      </c>
      <c r="AE49" s="71">
        <v>2000</v>
      </c>
      <c r="AF49" s="58">
        <v>65.99999999999999</v>
      </c>
      <c r="AG49" s="71">
        <v>1933</v>
      </c>
      <c r="AH49" s="58">
        <v>44.9</v>
      </c>
      <c r="AI49" s="71">
        <v>1984</v>
      </c>
      <c r="AJ49" s="58">
        <v>15</v>
      </c>
      <c r="AK49" s="57"/>
      <c r="AL49" s="71">
        <v>1989</v>
      </c>
      <c r="AM49" s="57">
        <v>58.78333333333333</v>
      </c>
      <c r="AN49" s="71">
        <v>1988</v>
      </c>
      <c r="AO49" s="57">
        <v>25</v>
      </c>
      <c r="AP49" s="71">
        <v>1969</v>
      </c>
      <c r="AQ49" s="57">
        <v>42.06666666666667</v>
      </c>
      <c r="AR49" s="57"/>
      <c r="AS49" s="72">
        <v>1897</v>
      </c>
      <c r="AT49" s="57">
        <v>35.61666666666667</v>
      </c>
      <c r="AU49" s="72">
        <v>1986</v>
      </c>
      <c r="AV49" s="57">
        <v>48.01666666666667</v>
      </c>
      <c r="AW49" s="72">
        <v>1961</v>
      </c>
      <c r="AX49" s="57">
        <v>41.983333333333334</v>
      </c>
      <c r="AY49" s="46"/>
      <c r="AZ49" s="77">
        <v>1997</v>
      </c>
      <c r="BA49" s="59">
        <v>64.175</v>
      </c>
      <c r="BC49" s="70">
        <v>1939</v>
      </c>
    </row>
    <row r="50" spans="1:55" ht="15">
      <c r="A50" s="65">
        <v>46</v>
      </c>
      <c r="B50" s="70">
        <v>1969</v>
      </c>
      <c r="C50" s="36">
        <v>11</v>
      </c>
      <c r="D50" s="70">
        <v>1903</v>
      </c>
      <c r="E50" s="36">
        <v>14.6</v>
      </c>
      <c r="F50" s="70">
        <v>1924</v>
      </c>
      <c r="G50" s="36">
        <v>26.2</v>
      </c>
      <c r="H50" s="70">
        <v>1911</v>
      </c>
      <c r="I50" s="36">
        <v>41.7</v>
      </c>
      <c r="J50" s="70">
        <v>1919</v>
      </c>
      <c r="K50" s="36">
        <v>53.4</v>
      </c>
      <c r="L50" s="70">
        <v>1955</v>
      </c>
      <c r="M50" s="36">
        <v>63.5</v>
      </c>
      <c r="N50" s="70">
        <v>1912</v>
      </c>
      <c r="O50" s="36">
        <v>68.1</v>
      </c>
      <c r="P50" s="70">
        <v>1956</v>
      </c>
      <c r="Q50" s="36">
        <v>66.1</v>
      </c>
      <c r="R50" s="70">
        <v>2001</v>
      </c>
      <c r="S50" s="36">
        <v>57.3</v>
      </c>
      <c r="T50" s="70">
        <v>1929</v>
      </c>
      <c r="U50" s="36">
        <v>45.9</v>
      </c>
      <c r="V50" s="70">
        <v>1957</v>
      </c>
      <c r="W50" s="36">
        <v>31.1</v>
      </c>
      <c r="X50" s="70">
        <v>2007</v>
      </c>
      <c r="Y50" s="36">
        <v>17.1</v>
      </c>
      <c r="Z50" s="75">
        <v>1963</v>
      </c>
      <c r="AA50" s="42">
        <v>42.050000000000004</v>
      </c>
      <c r="AB50" s="63">
        <v>77</v>
      </c>
      <c r="AC50" s="71">
        <v>1993</v>
      </c>
      <c r="AD50" s="58">
        <v>40.99999999999999</v>
      </c>
      <c r="AE50" s="71">
        <v>1918</v>
      </c>
      <c r="AF50" s="58">
        <v>66.03333333333335</v>
      </c>
      <c r="AG50" s="71">
        <v>1950</v>
      </c>
      <c r="AH50" s="58">
        <v>44.93333333333334</v>
      </c>
      <c r="AI50" s="71">
        <v>2007</v>
      </c>
      <c r="AJ50" s="58">
        <v>15</v>
      </c>
      <c r="AK50" s="57"/>
      <c r="AL50" s="71">
        <v>1969</v>
      </c>
      <c r="AM50" s="57">
        <v>58.78333333333334</v>
      </c>
      <c r="AN50" s="71">
        <v>1983</v>
      </c>
      <c r="AO50" s="57">
        <v>25.033333333333335</v>
      </c>
      <c r="AP50" s="71">
        <v>1940</v>
      </c>
      <c r="AQ50" s="57">
        <v>42.074999999999996</v>
      </c>
      <c r="AR50" s="57"/>
      <c r="AS50" s="72">
        <v>1956</v>
      </c>
      <c r="AT50" s="57">
        <v>35.65</v>
      </c>
      <c r="AU50" s="72">
        <v>1966</v>
      </c>
      <c r="AV50" s="57">
        <v>48.03333333333333</v>
      </c>
      <c r="AW50" s="72">
        <v>1967</v>
      </c>
      <c r="AX50" s="57">
        <v>42.04166666666666</v>
      </c>
      <c r="AY50" s="46"/>
      <c r="AZ50" s="77">
        <v>1905</v>
      </c>
      <c r="BA50" s="59">
        <v>64.25</v>
      </c>
      <c r="BC50" s="70">
        <v>1940</v>
      </c>
    </row>
    <row r="51" spans="1:55" ht="15">
      <c r="A51" s="65">
        <v>47</v>
      </c>
      <c r="B51" s="70">
        <v>1984</v>
      </c>
      <c r="C51" s="36">
        <v>11.2</v>
      </c>
      <c r="D51" s="70">
        <v>1982</v>
      </c>
      <c r="E51" s="36">
        <v>14.6</v>
      </c>
      <c r="F51" s="70">
        <v>1915</v>
      </c>
      <c r="G51" s="36">
        <v>26.3</v>
      </c>
      <c r="H51" s="70">
        <v>2011</v>
      </c>
      <c r="I51" s="36">
        <v>41.7</v>
      </c>
      <c r="J51" s="70">
        <v>1960</v>
      </c>
      <c r="K51" s="36">
        <v>53.4</v>
      </c>
      <c r="L51" s="70">
        <v>1978</v>
      </c>
      <c r="M51" s="36">
        <v>63.5</v>
      </c>
      <c r="N51" s="70">
        <v>1926</v>
      </c>
      <c r="O51" s="36">
        <v>68.1</v>
      </c>
      <c r="P51" s="70">
        <v>1957</v>
      </c>
      <c r="Q51" s="36">
        <v>66.1</v>
      </c>
      <c r="R51" s="70">
        <v>2011</v>
      </c>
      <c r="S51" s="36">
        <v>57.3</v>
      </c>
      <c r="T51" s="70">
        <v>1978</v>
      </c>
      <c r="U51" s="36">
        <v>45.9</v>
      </c>
      <c r="V51" s="70">
        <v>1972</v>
      </c>
      <c r="W51" s="36">
        <v>31.1</v>
      </c>
      <c r="X51" s="70">
        <v>1973</v>
      </c>
      <c r="Y51" s="36">
        <v>17.5</v>
      </c>
      <c r="Z51" s="75">
        <v>1915</v>
      </c>
      <c r="AA51" s="42">
        <v>42.074999999999996</v>
      </c>
      <c r="AB51" s="63">
        <v>76</v>
      </c>
      <c r="AC51" s="71">
        <v>1933</v>
      </c>
      <c r="AD51" s="58">
        <v>41.233333333333334</v>
      </c>
      <c r="AE51" s="71">
        <v>2015</v>
      </c>
      <c r="AF51" s="58">
        <v>66.1</v>
      </c>
      <c r="AG51" s="71">
        <v>1979</v>
      </c>
      <c r="AH51" s="58">
        <v>44.96666666666666</v>
      </c>
      <c r="AI51" s="71">
        <v>1983</v>
      </c>
      <c r="AJ51" s="58">
        <v>15.1</v>
      </c>
      <c r="AK51" s="57"/>
      <c r="AL51" s="71">
        <v>1968</v>
      </c>
      <c r="AM51" s="57">
        <v>58.883333333333326</v>
      </c>
      <c r="AN51" s="71">
        <v>1912</v>
      </c>
      <c r="AO51" s="57">
        <v>25.150000000000002</v>
      </c>
      <c r="AP51" s="71">
        <v>1974</v>
      </c>
      <c r="AQ51" s="57">
        <v>42.083333333333336</v>
      </c>
      <c r="AR51" s="57"/>
      <c r="AS51" s="72">
        <v>1974</v>
      </c>
      <c r="AT51" s="57">
        <v>35.65</v>
      </c>
      <c r="AU51" s="72">
        <v>1909</v>
      </c>
      <c r="AV51" s="57">
        <v>48.06666666666666</v>
      </c>
      <c r="AW51" s="72">
        <v>1912</v>
      </c>
      <c r="AX51" s="57">
        <v>42.06666666666666</v>
      </c>
      <c r="AY51" s="46"/>
      <c r="AZ51" s="77">
        <v>1989</v>
      </c>
      <c r="BA51" s="59">
        <v>64.3</v>
      </c>
      <c r="BC51" s="70">
        <v>1941</v>
      </c>
    </row>
    <row r="52" spans="1:55" ht="15">
      <c r="A52" s="65">
        <v>48</v>
      </c>
      <c r="B52" s="70">
        <v>1950</v>
      </c>
      <c r="C52" s="36">
        <v>11.4</v>
      </c>
      <c r="D52" s="70">
        <v>1985</v>
      </c>
      <c r="E52" s="36">
        <v>14.6</v>
      </c>
      <c r="F52" s="70">
        <v>1909</v>
      </c>
      <c r="G52" s="36">
        <v>26.4</v>
      </c>
      <c r="H52" s="70">
        <v>1905</v>
      </c>
      <c r="I52" s="36">
        <v>41.8</v>
      </c>
      <c r="J52" s="70">
        <v>1956</v>
      </c>
      <c r="K52" s="36">
        <v>53.5</v>
      </c>
      <c r="L52" s="70">
        <v>1998</v>
      </c>
      <c r="M52" s="36">
        <v>63.5</v>
      </c>
      <c r="N52" s="70">
        <v>1947</v>
      </c>
      <c r="O52" s="36">
        <v>68.1</v>
      </c>
      <c r="P52" s="70">
        <v>2015</v>
      </c>
      <c r="Q52" s="36">
        <v>66.1</v>
      </c>
      <c r="R52" s="70">
        <v>1911</v>
      </c>
      <c r="S52" s="36">
        <v>57.4</v>
      </c>
      <c r="T52" s="70">
        <v>1904</v>
      </c>
      <c r="U52" s="36">
        <v>46</v>
      </c>
      <c r="V52" s="70">
        <v>1982</v>
      </c>
      <c r="W52" s="36">
        <v>31.1</v>
      </c>
      <c r="X52" s="70">
        <v>1929</v>
      </c>
      <c r="Y52" s="36">
        <v>17.6</v>
      </c>
      <c r="Z52" s="75">
        <v>1960</v>
      </c>
      <c r="AA52" s="42">
        <v>42.09166666666666</v>
      </c>
      <c r="AB52" s="63">
        <v>75</v>
      </c>
      <c r="AC52" s="71">
        <v>2011</v>
      </c>
      <c r="AD52" s="58">
        <v>41.233333333333334</v>
      </c>
      <c r="AE52" s="71">
        <v>1956</v>
      </c>
      <c r="AF52" s="58">
        <v>66.16666666666666</v>
      </c>
      <c r="AG52" s="71">
        <v>2002</v>
      </c>
      <c r="AH52" s="58">
        <v>45.03333333333333</v>
      </c>
      <c r="AI52" s="71">
        <v>1899</v>
      </c>
      <c r="AJ52" s="58">
        <v>15.100000000000001</v>
      </c>
      <c r="AK52" s="57"/>
      <c r="AL52" s="71">
        <v>1943</v>
      </c>
      <c r="AM52" s="57">
        <v>58.916666666666664</v>
      </c>
      <c r="AN52" s="71">
        <v>1927</v>
      </c>
      <c r="AO52" s="57">
        <v>25.183333333333337</v>
      </c>
      <c r="AP52" s="71">
        <v>1984</v>
      </c>
      <c r="AQ52" s="57">
        <v>42.09166666666666</v>
      </c>
      <c r="AR52" s="57"/>
      <c r="AS52" s="72">
        <v>1989</v>
      </c>
      <c r="AT52" s="57">
        <v>35.71666666666667</v>
      </c>
      <c r="AU52" s="72">
        <v>2008</v>
      </c>
      <c r="AV52" s="57">
        <v>48.11666666666667</v>
      </c>
      <c r="AW52" s="72">
        <v>1936</v>
      </c>
      <c r="AX52" s="57">
        <v>42.09166666666667</v>
      </c>
      <c r="AY52" s="46"/>
      <c r="AZ52" s="77">
        <v>1920</v>
      </c>
      <c r="BA52" s="59">
        <v>64.35000000000001</v>
      </c>
      <c r="BC52" s="70">
        <v>1942</v>
      </c>
    </row>
    <row r="53" spans="1:55" ht="15">
      <c r="A53" s="65">
        <v>49</v>
      </c>
      <c r="B53" s="70">
        <v>1997</v>
      </c>
      <c r="C53" s="36">
        <v>11.6</v>
      </c>
      <c r="D53" s="70">
        <v>1970</v>
      </c>
      <c r="E53" s="36">
        <v>14.8</v>
      </c>
      <c r="F53" s="70">
        <v>1964</v>
      </c>
      <c r="G53" s="36">
        <v>26.4</v>
      </c>
      <c r="H53" s="70">
        <v>1916</v>
      </c>
      <c r="I53" s="36">
        <v>41.8</v>
      </c>
      <c r="J53" s="70">
        <v>1906</v>
      </c>
      <c r="K53" s="36">
        <v>53.6</v>
      </c>
      <c r="L53" s="70">
        <v>1906</v>
      </c>
      <c r="M53" s="36">
        <v>63.6</v>
      </c>
      <c r="N53" s="70">
        <v>1959</v>
      </c>
      <c r="O53" s="36">
        <v>68.1</v>
      </c>
      <c r="P53" s="70">
        <v>1931</v>
      </c>
      <c r="Q53" s="36">
        <v>66.2</v>
      </c>
      <c r="R53" s="70">
        <v>1946</v>
      </c>
      <c r="S53" s="36">
        <v>57.4</v>
      </c>
      <c r="T53" s="70">
        <v>1935</v>
      </c>
      <c r="U53" s="36">
        <v>46</v>
      </c>
      <c r="V53" s="70">
        <v>1907</v>
      </c>
      <c r="W53" s="36">
        <v>31.2</v>
      </c>
      <c r="X53" s="70">
        <v>1962</v>
      </c>
      <c r="Y53" s="36">
        <v>17.6</v>
      </c>
      <c r="Z53" s="75">
        <v>1970</v>
      </c>
      <c r="AA53" s="42">
        <v>42.09166666666667</v>
      </c>
      <c r="AB53" s="63">
        <v>74</v>
      </c>
      <c r="AC53" s="71">
        <v>1974</v>
      </c>
      <c r="AD53" s="58">
        <v>41.33333333333333</v>
      </c>
      <c r="AE53" s="71">
        <v>1906</v>
      </c>
      <c r="AF53" s="58">
        <v>66.43333333333334</v>
      </c>
      <c r="AG53" s="71">
        <v>1918</v>
      </c>
      <c r="AH53" s="58">
        <v>45.06666666666666</v>
      </c>
      <c r="AI53" s="71">
        <v>1926</v>
      </c>
      <c r="AJ53" s="58">
        <v>15.133333333333333</v>
      </c>
      <c r="AK53" s="57"/>
      <c r="AL53" s="71">
        <v>1957</v>
      </c>
      <c r="AM53" s="57">
        <v>58.916666666666664</v>
      </c>
      <c r="AN53" s="71">
        <v>1905</v>
      </c>
      <c r="AO53" s="57">
        <v>25.2</v>
      </c>
      <c r="AP53" s="71">
        <v>1952</v>
      </c>
      <c r="AQ53" s="57">
        <v>42.09166666666667</v>
      </c>
      <c r="AR53" s="57"/>
      <c r="AS53" s="72">
        <v>2013</v>
      </c>
      <c r="AT53" s="57">
        <v>35.766666666666666</v>
      </c>
      <c r="AU53" s="72">
        <v>1981</v>
      </c>
      <c r="AV53" s="57">
        <v>48.18333333333334</v>
      </c>
      <c r="AW53" s="72">
        <v>1955</v>
      </c>
      <c r="AX53" s="57">
        <v>42.11666666666667</v>
      </c>
      <c r="AY53" s="46"/>
      <c r="AZ53" s="77">
        <v>1971</v>
      </c>
      <c r="BA53" s="59">
        <v>64.39999999999999</v>
      </c>
      <c r="BC53" s="70">
        <v>1943</v>
      </c>
    </row>
    <row r="54" spans="1:55" ht="15">
      <c r="A54" s="65">
        <v>50</v>
      </c>
      <c r="B54" s="70">
        <v>1999</v>
      </c>
      <c r="C54" s="36">
        <v>12</v>
      </c>
      <c r="D54" s="70">
        <v>2001</v>
      </c>
      <c r="E54" s="36">
        <v>14.9</v>
      </c>
      <c r="F54" s="70">
        <v>1914</v>
      </c>
      <c r="G54" s="36">
        <v>26.6</v>
      </c>
      <c r="H54" s="70">
        <v>1898</v>
      </c>
      <c r="I54" s="36">
        <v>42</v>
      </c>
      <c r="J54" s="70">
        <v>1920</v>
      </c>
      <c r="K54" s="36">
        <v>53.7</v>
      </c>
      <c r="L54" s="70">
        <v>1968</v>
      </c>
      <c r="M54" s="36">
        <v>63.6</v>
      </c>
      <c r="N54" s="70">
        <v>1981</v>
      </c>
      <c r="O54" s="36">
        <v>68.2</v>
      </c>
      <c r="P54" s="70">
        <v>1942</v>
      </c>
      <c r="Q54" s="36">
        <v>66.2</v>
      </c>
      <c r="R54" s="70">
        <v>1901</v>
      </c>
      <c r="S54" s="36">
        <v>57.5</v>
      </c>
      <c r="T54" s="70">
        <v>1966</v>
      </c>
      <c r="U54" s="36">
        <v>46</v>
      </c>
      <c r="V54" s="70">
        <v>1979</v>
      </c>
      <c r="W54" s="36">
        <v>31.2</v>
      </c>
      <c r="X54" s="70">
        <v>1968</v>
      </c>
      <c r="Y54" s="36">
        <v>17.7</v>
      </c>
      <c r="Z54" s="75">
        <v>1956</v>
      </c>
      <c r="AA54" s="42">
        <v>42.10833333333333</v>
      </c>
      <c r="AB54" s="63">
        <v>73</v>
      </c>
      <c r="AC54" s="71">
        <v>1978</v>
      </c>
      <c r="AD54" s="58">
        <v>41.333333333333336</v>
      </c>
      <c r="AE54" s="71">
        <v>1981</v>
      </c>
      <c r="AF54" s="58">
        <v>66.43333333333334</v>
      </c>
      <c r="AG54" s="71">
        <v>1977</v>
      </c>
      <c r="AH54" s="58">
        <v>45.166666666666664</v>
      </c>
      <c r="AI54" s="71">
        <v>1949</v>
      </c>
      <c r="AJ54" s="58">
        <v>15.4</v>
      </c>
      <c r="AK54" s="57"/>
      <c r="AL54" s="71">
        <v>1916</v>
      </c>
      <c r="AM54" s="57">
        <v>58.93333333333334</v>
      </c>
      <c r="AN54" s="71">
        <v>1949</v>
      </c>
      <c r="AO54" s="57">
        <v>25.2</v>
      </c>
      <c r="AP54" s="71">
        <v>1945</v>
      </c>
      <c r="AQ54" s="57">
        <v>42.1</v>
      </c>
      <c r="AR54" s="57"/>
      <c r="AS54" s="72">
        <v>1975</v>
      </c>
      <c r="AT54" s="57">
        <v>35.800000000000004</v>
      </c>
      <c r="AU54" s="72">
        <v>1969</v>
      </c>
      <c r="AV54" s="57">
        <v>48.21666666666667</v>
      </c>
      <c r="AW54" s="72">
        <v>2014</v>
      </c>
      <c r="AX54" s="57">
        <v>42.13333333333334</v>
      </c>
      <c r="AY54" s="46"/>
      <c r="AZ54" s="77">
        <v>2014</v>
      </c>
      <c r="BA54" s="59">
        <v>64.4</v>
      </c>
      <c r="BC54" s="70">
        <v>1944</v>
      </c>
    </row>
    <row r="55" spans="1:55" ht="15">
      <c r="A55" s="65">
        <v>51</v>
      </c>
      <c r="B55" s="70">
        <v>1938</v>
      </c>
      <c r="C55" s="36">
        <v>12.2</v>
      </c>
      <c r="D55" s="70">
        <v>1955</v>
      </c>
      <c r="E55" s="36">
        <v>15</v>
      </c>
      <c r="F55" s="70">
        <v>1959</v>
      </c>
      <c r="G55" s="36">
        <v>26.6</v>
      </c>
      <c r="H55" s="70">
        <v>1922</v>
      </c>
      <c r="I55" s="36">
        <v>42.3</v>
      </c>
      <c r="J55" s="70">
        <v>1995</v>
      </c>
      <c r="K55" s="36">
        <v>53.8</v>
      </c>
      <c r="L55" s="70">
        <v>2009</v>
      </c>
      <c r="M55" s="36">
        <v>63.6</v>
      </c>
      <c r="N55" s="70">
        <v>1979</v>
      </c>
      <c r="O55" s="36">
        <v>68.3</v>
      </c>
      <c r="P55" s="70">
        <v>1962</v>
      </c>
      <c r="Q55" s="36">
        <v>66.2</v>
      </c>
      <c r="R55" s="70">
        <v>1935</v>
      </c>
      <c r="S55" s="36">
        <v>57.5</v>
      </c>
      <c r="T55" s="70">
        <v>2014</v>
      </c>
      <c r="U55" s="36">
        <v>46</v>
      </c>
      <c r="V55" s="70">
        <v>1970</v>
      </c>
      <c r="W55" s="36">
        <v>31.3</v>
      </c>
      <c r="X55" s="70">
        <v>1980</v>
      </c>
      <c r="Y55" s="36">
        <v>17.7</v>
      </c>
      <c r="Z55" s="75">
        <v>1980</v>
      </c>
      <c r="AA55" s="42">
        <v>42.15833333333333</v>
      </c>
      <c r="AB55" s="63">
        <v>72</v>
      </c>
      <c r="AC55" s="71">
        <v>1969</v>
      </c>
      <c r="AD55" s="58">
        <v>41.36666666666667</v>
      </c>
      <c r="AE55" s="71">
        <v>1990</v>
      </c>
      <c r="AF55" s="58">
        <v>66.46666666666665</v>
      </c>
      <c r="AG55" s="71">
        <v>1981</v>
      </c>
      <c r="AH55" s="58">
        <v>45.20000000000001</v>
      </c>
      <c r="AI55" s="71">
        <v>1912</v>
      </c>
      <c r="AJ55" s="58">
        <v>15.466666666666667</v>
      </c>
      <c r="AK55" s="57"/>
      <c r="AL55" s="71">
        <v>1960</v>
      </c>
      <c r="AM55" s="57">
        <v>59.01666666666666</v>
      </c>
      <c r="AN55" s="71">
        <v>1996</v>
      </c>
      <c r="AO55" s="57">
        <v>25.266666666666666</v>
      </c>
      <c r="AP55" s="71">
        <v>1959</v>
      </c>
      <c r="AQ55" s="57">
        <v>42.1</v>
      </c>
      <c r="AR55" s="57"/>
      <c r="AS55" s="72">
        <v>1914</v>
      </c>
      <c r="AT55" s="57">
        <v>35.9</v>
      </c>
      <c r="AU55" s="72">
        <v>1897</v>
      </c>
      <c r="AV55" s="57">
        <v>48.28333333333333</v>
      </c>
      <c r="AW55" s="72">
        <v>1929</v>
      </c>
      <c r="AX55" s="57">
        <v>42.141666666666666</v>
      </c>
      <c r="AY55" s="46"/>
      <c r="AZ55" s="77">
        <v>1914</v>
      </c>
      <c r="BA55" s="59">
        <v>64.45</v>
      </c>
      <c r="BC55" s="70">
        <v>1945</v>
      </c>
    </row>
    <row r="56" spans="1:55" ht="15">
      <c r="A56" s="65">
        <v>52</v>
      </c>
      <c r="B56" s="70">
        <v>1954</v>
      </c>
      <c r="C56" s="36">
        <v>12.2</v>
      </c>
      <c r="D56" s="70">
        <v>1949</v>
      </c>
      <c r="E56" s="36">
        <v>15.2</v>
      </c>
      <c r="F56" s="70">
        <v>1982</v>
      </c>
      <c r="G56" s="36">
        <v>26.9</v>
      </c>
      <c r="H56" s="70">
        <v>1897</v>
      </c>
      <c r="I56" s="36">
        <v>42.4</v>
      </c>
      <c r="J56" s="70">
        <v>2003</v>
      </c>
      <c r="K56" s="36">
        <v>53.8</v>
      </c>
      <c r="L56" s="70">
        <v>1950</v>
      </c>
      <c r="M56" s="36">
        <v>63.7</v>
      </c>
      <c r="N56" s="70">
        <v>1953</v>
      </c>
      <c r="O56" s="36">
        <v>68.4</v>
      </c>
      <c r="P56" s="70">
        <v>1987</v>
      </c>
      <c r="Q56" s="36">
        <v>66.2</v>
      </c>
      <c r="R56" s="70">
        <v>1954</v>
      </c>
      <c r="S56" s="36">
        <v>57.5</v>
      </c>
      <c r="T56" s="70">
        <v>2001</v>
      </c>
      <c r="U56" s="36">
        <v>46.1</v>
      </c>
      <c r="V56" s="70">
        <v>1942</v>
      </c>
      <c r="W56" s="36">
        <v>31.4</v>
      </c>
      <c r="X56" s="70">
        <v>1990</v>
      </c>
      <c r="Y56" s="36">
        <v>17.7</v>
      </c>
      <c r="Z56" s="75">
        <v>1957</v>
      </c>
      <c r="AA56" s="42">
        <v>42.16666666666667</v>
      </c>
      <c r="AB56" s="63">
        <v>71</v>
      </c>
      <c r="AC56" s="71">
        <v>1970</v>
      </c>
      <c r="AD56" s="58">
        <v>41.4</v>
      </c>
      <c r="AE56" s="71">
        <v>1922</v>
      </c>
      <c r="AF56" s="58">
        <v>66.46666666666667</v>
      </c>
      <c r="AG56" s="71">
        <v>1982</v>
      </c>
      <c r="AH56" s="58">
        <v>45.23333333333333</v>
      </c>
      <c r="AI56" s="71">
        <v>1973</v>
      </c>
      <c r="AJ56" s="58">
        <v>15.466666666666667</v>
      </c>
      <c r="AK56" s="57"/>
      <c r="AL56" s="71">
        <v>2013</v>
      </c>
      <c r="AM56" s="57">
        <v>59.03333333333333</v>
      </c>
      <c r="AN56" s="71">
        <v>1968</v>
      </c>
      <c r="AO56" s="57">
        <v>25.349999999999994</v>
      </c>
      <c r="AP56" s="71">
        <v>1958</v>
      </c>
      <c r="AQ56" s="57">
        <v>42.3</v>
      </c>
      <c r="AR56" s="57"/>
      <c r="AS56" s="72">
        <v>1957</v>
      </c>
      <c r="AT56" s="57">
        <v>35.93333333333333</v>
      </c>
      <c r="AU56" s="72">
        <v>1935</v>
      </c>
      <c r="AV56" s="57">
        <v>48.29999999999999</v>
      </c>
      <c r="AW56" s="72">
        <v>1956</v>
      </c>
      <c r="AX56" s="57">
        <v>42.25</v>
      </c>
      <c r="AY56" s="46"/>
      <c r="AZ56" s="77">
        <v>1966</v>
      </c>
      <c r="BA56" s="59">
        <v>64.475</v>
      </c>
      <c r="BC56" s="70">
        <v>1946</v>
      </c>
    </row>
    <row r="57" spans="1:55" ht="15">
      <c r="A57" s="65">
        <v>53</v>
      </c>
      <c r="B57" s="70">
        <v>1911</v>
      </c>
      <c r="C57" s="36">
        <v>12.3</v>
      </c>
      <c r="D57" s="70">
        <v>1956</v>
      </c>
      <c r="E57" s="36">
        <v>15.2</v>
      </c>
      <c r="F57" s="70">
        <v>1933</v>
      </c>
      <c r="G57" s="36">
        <v>27</v>
      </c>
      <c r="H57" s="70">
        <v>1902</v>
      </c>
      <c r="I57" s="36">
        <v>42.4</v>
      </c>
      <c r="J57" s="70">
        <v>1952</v>
      </c>
      <c r="K57" s="36">
        <v>53.9</v>
      </c>
      <c r="L57" s="70">
        <v>1942</v>
      </c>
      <c r="M57" s="36">
        <v>63.8</v>
      </c>
      <c r="N57" s="70">
        <v>1991</v>
      </c>
      <c r="O57" s="36">
        <v>68.4</v>
      </c>
      <c r="P57" s="70">
        <v>1972</v>
      </c>
      <c r="Q57" s="36">
        <v>66.3</v>
      </c>
      <c r="R57" s="70">
        <v>2012</v>
      </c>
      <c r="S57" s="36">
        <v>57.7</v>
      </c>
      <c r="T57" s="70">
        <v>1985</v>
      </c>
      <c r="U57" s="36">
        <v>46.2</v>
      </c>
      <c r="V57" s="70">
        <v>1956</v>
      </c>
      <c r="W57" s="36">
        <v>31.4</v>
      </c>
      <c r="X57" s="70">
        <v>1996</v>
      </c>
      <c r="Y57" s="36">
        <v>17.9</v>
      </c>
      <c r="Z57" s="75">
        <v>1932</v>
      </c>
      <c r="AA57" s="42">
        <v>42.175</v>
      </c>
      <c r="AB57" s="63">
        <v>70</v>
      </c>
      <c r="AC57" s="71">
        <v>1995</v>
      </c>
      <c r="AD57" s="58">
        <v>41.49999999999999</v>
      </c>
      <c r="AE57" s="71">
        <v>1940</v>
      </c>
      <c r="AF57" s="58">
        <v>66.46666666666667</v>
      </c>
      <c r="AG57" s="71">
        <v>2006</v>
      </c>
      <c r="AH57" s="58">
        <v>45.23333333333333</v>
      </c>
      <c r="AI57" s="71">
        <v>1906</v>
      </c>
      <c r="AJ57" s="58">
        <v>15.466666666666669</v>
      </c>
      <c r="AK57" s="57"/>
      <c r="AL57" s="71">
        <v>1981</v>
      </c>
      <c r="AM57" s="57">
        <v>59.06666666666667</v>
      </c>
      <c r="AN57" s="71">
        <v>1979</v>
      </c>
      <c r="AO57" s="57">
        <v>25.38333333333333</v>
      </c>
      <c r="AP57" s="71">
        <v>1966</v>
      </c>
      <c r="AQ57" s="57">
        <v>42.3</v>
      </c>
      <c r="AR57" s="57"/>
      <c r="AS57" s="72">
        <v>2003</v>
      </c>
      <c r="AT57" s="57">
        <v>35.99999999999999</v>
      </c>
      <c r="AU57" s="72">
        <v>1937</v>
      </c>
      <c r="AV57" s="57">
        <v>48.300000000000004</v>
      </c>
      <c r="AW57" s="72">
        <v>2008</v>
      </c>
      <c r="AX57" s="57">
        <v>42.25</v>
      </c>
      <c r="AY57" s="46"/>
      <c r="AZ57" s="77">
        <v>1954</v>
      </c>
      <c r="BA57" s="59">
        <v>64.5</v>
      </c>
      <c r="BC57" s="70">
        <v>1947</v>
      </c>
    </row>
    <row r="58" spans="1:55" ht="15">
      <c r="A58" s="65">
        <v>54</v>
      </c>
      <c r="B58" s="70">
        <v>2011</v>
      </c>
      <c r="C58" s="36">
        <v>12.3</v>
      </c>
      <c r="D58" s="70">
        <v>1950</v>
      </c>
      <c r="E58" s="36">
        <v>15.3</v>
      </c>
      <c r="F58" s="70">
        <v>1939</v>
      </c>
      <c r="G58" s="36">
        <v>27</v>
      </c>
      <c r="H58" s="70">
        <v>1927</v>
      </c>
      <c r="I58" s="36">
        <v>42.4</v>
      </c>
      <c r="J58" s="70">
        <v>2011</v>
      </c>
      <c r="K58" s="36">
        <v>54</v>
      </c>
      <c r="L58" s="70">
        <v>2015</v>
      </c>
      <c r="M58" s="36">
        <v>63.8</v>
      </c>
      <c r="N58" s="70">
        <v>2003</v>
      </c>
      <c r="O58" s="36">
        <v>68.4</v>
      </c>
      <c r="P58" s="70">
        <v>1945</v>
      </c>
      <c r="Q58" s="36">
        <v>66.4</v>
      </c>
      <c r="R58" s="70">
        <v>1973</v>
      </c>
      <c r="S58" s="36">
        <v>57.9</v>
      </c>
      <c r="T58" s="70">
        <v>1939</v>
      </c>
      <c r="U58" s="36">
        <v>46.3</v>
      </c>
      <c r="V58" s="70">
        <v>1966</v>
      </c>
      <c r="W58" s="36">
        <v>31.4</v>
      </c>
      <c r="X58" s="70">
        <v>1899</v>
      </c>
      <c r="Y58" s="36">
        <v>18.1</v>
      </c>
      <c r="Z58" s="75">
        <v>1974</v>
      </c>
      <c r="AA58" s="42">
        <v>42.18333333333333</v>
      </c>
      <c r="AB58" s="63">
        <v>69</v>
      </c>
      <c r="AC58" s="71">
        <v>1952</v>
      </c>
      <c r="AD58" s="58">
        <v>41.5</v>
      </c>
      <c r="AE58" s="71">
        <v>2014</v>
      </c>
      <c r="AF58" s="58">
        <v>66.46666666666667</v>
      </c>
      <c r="AG58" s="71">
        <v>1928</v>
      </c>
      <c r="AH58" s="58">
        <v>45.36666666666667</v>
      </c>
      <c r="AI58" s="71">
        <v>1914</v>
      </c>
      <c r="AJ58" s="58">
        <v>15.533333333333333</v>
      </c>
      <c r="AK58" s="57"/>
      <c r="AL58" s="71">
        <v>1953</v>
      </c>
      <c r="AM58" s="57">
        <v>59.099999999999994</v>
      </c>
      <c r="AN58" s="71">
        <v>1900</v>
      </c>
      <c r="AO58" s="57">
        <v>25.516666666666666</v>
      </c>
      <c r="AP58" s="71">
        <v>1909</v>
      </c>
      <c r="AQ58" s="57">
        <v>42.30833333333333</v>
      </c>
      <c r="AR58" s="57"/>
      <c r="AS58" s="72">
        <v>1945</v>
      </c>
      <c r="AT58" s="57">
        <v>36.03333333333334</v>
      </c>
      <c r="AU58" s="72">
        <v>1957</v>
      </c>
      <c r="AV58" s="57">
        <v>48.4</v>
      </c>
      <c r="AW58" s="72">
        <v>1974</v>
      </c>
      <c r="AX58" s="57">
        <v>42.25833333333333</v>
      </c>
      <c r="AY58" s="46"/>
      <c r="AZ58" s="77">
        <v>1980</v>
      </c>
      <c r="BA58" s="59">
        <v>64.5</v>
      </c>
      <c r="BC58" s="70">
        <v>1948</v>
      </c>
    </row>
    <row r="59" spans="1:55" ht="15">
      <c r="A59" s="65">
        <v>55</v>
      </c>
      <c r="B59" s="70">
        <v>1897</v>
      </c>
      <c r="C59" s="36">
        <v>12.7</v>
      </c>
      <c r="D59" s="70">
        <v>1971</v>
      </c>
      <c r="E59" s="36">
        <v>15.3</v>
      </c>
      <c r="F59" s="70">
        <v>1962</v>
      </c>
      <c r="G59" s="36">
        <v>27.1</v>
      </c>
      <c r="H59" s="70">
        <v>1971</v>
      </c>
      <c r="I59" s="36">
        <v>42.4</v>
      </c>
      <c r="J59" s="70">
        <v>1938</v>
      </c>
      <c r="K59" s="36">
        <v>54.1</v>
      </c>
      <c r="L59" s="70">
        <v>1940</v>
      </c>
      <c r="M59" s="36">
        <v>63.9</v>
      </c>
      <c r="N59" s="70">
        <v>2015</v>
      </c>
      <c r="O59" s="36">
        <v>68.4</v>
      </c>
      <c r="P59" s="70">
        <v>1976</v>
      </c>
      <c r="Q59" s="36">
        <v>66.4</v>
      </c>
      <c r="R59" s="70">
        <v>1999</v>
      </c>
      <c r="S59" s="36">
        <v>57.9</v>
      </c>
      <c r="T59" s="70">
        <v>1948</v>
      </c>
      <c r="U59" s="36">
        <v>46.3</v>
      </c>
      <c r="V59" s="70">
        <v>2002</v>
      </c>
      <c r="W59" s="36">
        <v>31.4</v>
      </c>
      <c r="X59" s="70">
        <v>1947</v>
      </c>
      <c r="Y59" s="36">
        <v>18.1</v>
      </c>
      <c r="Z59" s="75">
        <v>1918</v>
      </c>
      <c r="AA59" s="42">
        <v>42.19166666666667</v>
      </c>
      <c r="AB59" s="63">
        <v>68</v>
      </c>
      <c r="AC59" s="71">
        <v>1914</v>
      </c>
      <c r="AD59" s="58">
        <v>41.63333333333333</v>
      </c>
      <c r="AE59" s="71">
        <v>1914</v>
      </c>
      <c r="AF59" s="58">
        <v>66.5</v>
      </c>
      <c r="AG59" s="71">
        <v>1921</v>
      </c>
      <c r="AH59" s="58">
        <v>45.43333333333334</v>
      </c>
      <c r="AI59" s="71">
        <v>1929</v>
      </c>
      <c r="AJ59" s="58">
        <v>15.633333333333335</v>
      </c>
      <c r="AK59" s="57"/>
      <c r="AL59" s="71">
        <v>1973</v>
      </c>
      <c r="AM59" s="57">
        <v>59.099999999999994</v>
      </c>
      <c r="AN59" s="71">
        <v>1954</v>
      </c>
      <c r="AO59" s="57">
        <v>25.566666666666663</v>
      </c>
      <c r="AP59" s="71">
        <v>1903</v>
      </c>
      <c r="AQ59" s="57">
        <v>42.35833333333333</v>
      </c>
      <c r="AR59" s="57"/>
      <c r="AS59" s="72">
        <v>1993</v>
      </c>
      <c r="AT59" s="57">
        <v>36.06666666666666</v>
      </c>
      <c r="AU59" s="72">
        <v>1959</v>
      </c>
      <c r="AV59" s="57">
        <v>48.416666666666664</v>
      </c>
      <c r="AW59" s="72">
        <v>1939</v>
      </c>
      <c r="AX59" s="57">
        <v>42.33333333333333</v>
      </c>
      <c r="AY59" s="46"/>
      <c r="AZ59" s="77">
        <v>1899</v>
      </c>
      <c r="BA59" s="59">
        <v>64.525</v>
      </c>
      <c r="BC59" s="70">
        <v>1949</v>
      </c>
    </row>
    <row r="60" spans="1:55" ht="15">
      <c r="A60" s="65">
        <v>56</v>
      </c>
      <c r="B60" s="70">
        <v>1910</v>
      </c>
      <c r="C60" s="36">
        <v>12.8</v>
      </c>
      <c r="D60" s="70">
        <v>1941</v>
      </c>
      <c r="E60" s="36">
        <v>15.4</v>
      </c>
      <c r="F60" s="70">
        <v>2005</v>
      </c>
      <c r="G60" s="36">
        <v>27.4</v>
      </c>
      <c r="H60" s="70">
        <v>2003</v>
      </c>
      <c r="I60" s="36">
        <v>42.6</v>
      </c>
      <c r="J60" s="70">
        <v>1989</v>
      </c>
      <c r="K60" s="36">
        <v>54.2</v>
      </c>
      <c r="L60" s="70">
        <v>1957</v>
      </c>
      <c r="M60" s="36">
        <v>63.9</v>
      </c>
      <c r="N60" s="70">
        <v>1928</v>
      </c>
      <c r="O60" s="36">
        <v>68.5</v>
      </c>
      <c r="P60" s="70">
        <v>2008</v>
      </c>
      <c r="Q60" s="36">
        <v>66.5</v>
      </c>
      <c r="R60" s="70">
        <v>1913</v>
      </c>
      <c r="S60" s="36">
        <v>58</v>
      </c>
      <c r="T60" s="70">
        <v>1951</v>
      </c>
      <c r="U60" s="36">
        <v>46.4</v>
      </c>
      <c r="V60" s="70">
        <v>1906</v>
      </c>
      <c r="W60" s="36">
        <v>31.5</v>
      </c>
      <c r="X60" s="70">
        <v>1970</v>
      </c>
      <c r="Y60" s="36">
        <v>18.1</v>
      </c>
      <c r="Z60" s="75">
        <v>1914</v>
      </c>
      <c r="AA60" s="42">
        <v>42.2</v>
      </c>
      <c r="AB60" s="63">
        <v>67</v>
      </c>
      <c r="AC60" s="71">
        <v>1957</v>
      </c>
      <c r="AD60" s="58">
        <v>41.733333333333334</v>
      </c>
      <c r="AE60" s="71">
        <v>1925</v>
      </c>
      <c r="AF60" s="58">
        <v>66.60000000000001</v>
      </c>
      <c r="AG60" s="71">
        <v>1905</v>
      </c>
      <c r="AH60" s="58">
        <v>45.5</v>
      </c>
      <c r="AI60" s="71">
        <v>2014</v>
      </c>
      <c r="AJ60" s="58">
        <v>15.66666666666667</v>
      </c>
      <c r="AK60" s="57"/>
      <c r="AL60" s="71">
        <v>1984</v>
      </c>
      <c r="AM60" s="57">
        <v>59.15</v>
      </c>
      <c r="AN60" s="71">
        <v>2000</v>
      </c>
      <c r="AO60" s="57">
        <v>25.583333333333332</v>
      </c>
      <c r="AP60" s="71">
        <v>1913</v>
      </c>
      <c r="AQ60" s="57">
        <v>42.375</v>
      </c>
      <c r="AR60" s="57"/>
      <c r="AS60" s="72">
        <v>1906</v>
      </c>
      <c r="AT60" s="57">
        <v>36.13333333333333</v>
      </c>
      <c r="AU60" s="72">
        <v>2009</v>
      </c>
      <c r="AV60" s="57">
        <v>48.433333333333344</v>
      </c>
      <c r="AW60" s="72">
        <v>1957</v>
      </c>
      <c r="AX60" s="57">
        <v>42.358333333333334</v>
      </c>
      <c r="AY60" s="46"/>
      <c r="AZ60" s="77">
        <v>1984</v>
      </c>
      <c r="BA60" s="59">
        <v>64.62499999999999</v>
      </c>
      <c r="BC60" s="70">
        <v>1950</v>
      </c>
    </row>
    <row r="61" spans="1:55" ht="15">
      <c r="A61" s="65">
        <v>57</v>
      </c>
      <c r="B61" s="70">
        <v>1925</v>
      </c>
      <c r="C61" s="36">
        <v>12.8</v>
      </c>
      <c r="D61" s="70">
        <v>1974</v>
      </c>
      <c r="E61" s="36">
        <v>15.4</v>
      </c>
      <c r="F61" s="70">
        <v>1949</v>
      </c>
      <c r="G61" s="36">
        <v>27.5</v>
      </c>
      <c r="H61" s="70">
        <v>1945</v>
      </c>
      <c r="I61" s="36">
        <v>42.7</v>
      </c>
      <c r="J61" s="70">
        <v>1923</v>
      </c>
      <c r="K61" s="36">
        <v>54.4</v>
      </c>
      <c r="L61" s="70">
        <v>1986</v>
      </c>
      <c r="M61" s="36">
        <v>63.9</v>
      </c>
      <c r="N61" s="70">
        <v>1896</v>
      </c>
      <c r="O61" s="36">
        <v>68.6</v>
      </c>
      <c r="P61" s="70">
        <v>1910</v>
      </c>
      <c r="Q61" s="36">
        <v>66.6</v>
      </c>
      <c r="R61" s="70">
        <v>1938</v>
      </c>
      <c r="S61" s="36">
        <v>58</v>
      </c>
      <c r="T61" s="70">
        <v>1902</v>
      </c>
      <c r="U61" s="36">
        <v>46.5</v>
      </c>
      <c r="V61" s="70">
        <v>1924</v>
      </c>
      <c r="W61" s="36">
        <v>31.5</v>
      </c>
      <c r="X61" s="70">
        <v>1966</v>
      </c>
      <c r="Y61" s="36">
        <v>18.2</v>
      </c>
      <c r="Z61" s="75">
        <v>1928</v>
      </c>
      <c r="AA61" s="36">
        <v>42.25</v>
      </c>
      <c r="AB61" s="63">
        <v>66</v>
      </c>
      <c r="AC61" s="71">
        <v>1982</v>
      </c>
      <c r="AD61" s="58">
        <v>41.733333333333334</v>
      </c>
      <c r="AE61" s="71">
        <v>1964</v>
      </c>
      <c r="AF61" s="58">
        <v>66.63333333333333</v>
      </c>
      <c r="AG61" s="71">
        <v>1987</v>
      </c>
      <c r="AH61" s="58">
        <v>45.5</v>
      </c>
      <c r="AI61" s="71">
        <v>1925</v>
      </c>
      <c r="AJ61" s="58">
        <v>15.733333333333333</v>
      </c>
      <c r="AK61" s="57"/>
      <c r="AL61" s="71">
        <v>1923</v>
      </c>
      <c r="AM61" s="57">
        <v>59.25</v>
      </c>
      <c r="AN61" s="71">
        <v>1940</v>
      </c>
      <c r="AO61" s="57">
        <v>25.66666666666667</v>
      </c>
      <c r="AP61" s="71">
        <v>1935</v>
      </c>
      <c r="AQ61" s="57">
        <v>42.375</v>
      </c>
      <c r="AR61" s="57"/>
      <c r="AS61" s="72">
        <v>1901</v>
      </c>
      <c r="AT61" s="57">
        <v>36.25</v>
      </c>
      <c r="AU61" s="72">
        <v>1952</v>
      </c>
      <c r="AV61" s="57">
        <v>48.449999999999996</v>
      </c>
      <c r="AW61" s="72">
        <v>1905</v>
      </c>
      <c r="AX61" s="57">
        <v>42.391666666666666</v>
      </c>
      <c r="AY61" s="46"/>
      <c r="AZ61" s="77">
        <v>1916</v>
      </c>
      <c r="BA61" s="59">
        <v>64.625</v>
      </c>
      <c r="BC61" s="70">
        <v>1951</v>
      </c>
    </row>
    <row r="62" spans="1:55" ht="15">
      <c r="A62" s="65">
        <v>58</v>
      </c>
      <c r="B62" s="70">
        <v>1955</v>
      </c>
      <c r="C62" s="36">
        <v>12.9</v>
      </c>
      <c r="D62" s="70">
        <v>1986</v>
      </c>
      <c r="E62" s="36">
        <v>15.7</v>
      </c>
      <c r="F62" s="70">
        <v>1979</v>
      </c>
      <c r="G62" s="36">
        <v>27.7</v>
      </c>
      <c r="H62" s="70">
        <v>2007</v>
      </c>
      <c r="I62" s="36">
        <v>42.8</v>
      </c>
      <c r="J62" s="70">
        <v>1904</v>
      </c>
      <c r="K62" s="36">
        <v>54.5</v>
      </c>
      <c r="L62" s="70">
        <v>2013</v>
      </c>
      <c r="M62" s="36">
        <v>63.9</v>
      </c>
      <c r="N62" s="70">
        <v>1908</v>
      </c>
      <c r="O62" s="36">
        <v>68.7</v>
      </c>
      <c r="P62" s="70">
        <v>1928</v>
      </c>
      <c r="Q62" s="36">
        <v>66.6</v>
      </c>
      <c r="R62" s="70">
        <v>1985</v>
      </c>
      <c r="S62" s="36">
        <v>58</v>
      </c>
      <c r="T62" s="70">
        <v>1943</v>
      </c>
      <c r="U62" s="36">
        <v>46.5</v>
      </c>
      <c r="V62" s="70">
        <v>1977</v>
      </c>
      <c r="W62" s="36">
        <v>31.6</v>
      </c>
      <c r="X62" s="70">
        <v>2005</v>
      </c>
      <c r="Y62" s="36">
        <v>18.3</v>
      </c>
      <c r="Z62" s="75">
        <v>1923</v>
      </c>
      <c r="AA62" s="42">
        <v>42.29166666666667</v>
      </c>
      <c r="AB62" s="63">
        <v>65</v>
      </c>
      <c r="AC62" s="71">
        <v>1905</v>
      </c>
      <c r="AD62" s="58">
        <v>41.800000000000004</v>
      </c>
      <c r="AE62" s="71">
        <v>1989</v>
      </c>
      <c r="AF62" s="58">
        <v>66.63333333333334</v>
      </c>
      <c r="AG62" s="71">
        <v>1997</v>
      </c>
      <c r="AH62" s="58">
        <v>45.53333333333333</v>
      </c>
      <c r="AI62" s="71">
        <v>1968</v>
      </c>
      <c r="AJ62" s="58">
        <v>15.733333333333334</v>
      </c>
      <c r="AK62" s="57"/>
      <c r="AL62" s="71">
        <v>1942</v>
      </c>
      <c r="AM62" s="57">
        <v>59.25</v>
      </c>
      <c r="AN62" s="71">
        <v>1939</v>
      </c>
      <c r="AO62" s="57">
        <v>25.683333333333334</v>
      </c>
      <c r="AP62" s="71">
        <v>1992</v>
      </c>
      <c r="AQ62" s="57">
        <v>42.40833333333333</v>
      </c>
      <c r="AR62" s="57"/>
      <c r="AS62" s="72">
        <v>1997</v>
      </c>
      <c r="AT62" s="57">
        <v>36.266666666666666</v>
      </c>
      <c r="AU62" s="72">
        <v>1965</v>
      </c>
      <c r="AV62" s="57">
        <v>48.449999999999996</v>
      </c>
      <c r="AW62" s="72">
        <v>1979</v>
      </c>
      <c r="AX62" s="57">
        <v>42.49166666666667</v>
      </c>
      <c r="AY62" s="46"/>
      <c r="AZ62" s="77">
        <v>1935</v>
      </c>
      <c r="BA62" s="59">
        <v>64.65</v>
      </c>
      <c r="BC62" s="70">
        <v>1952</v>
      </c>
    </row>
    <row r="63" spans="1:55" ht="15">
      <c r="A63" s="65">
        <v>59</v>
      </c>
      <c r="B63" s="70">
        <v>1903</v>
      </c>
      <c r="C63" s="36">
        <v>13</v>
      </c>
      <c r="D63" s="70">
        <v>1996</v>
      </c>
      <c r="E63" s="36">
        <v>15.8</v>
      </c>
      <c r="F63" s="70">
        <v>1928</v>
      </c>
      <c r="G63" s="36">
        <v>27.8</v>
      </c>
      <c r="H63" s="70">
        <v>1919</v>
      </c>
      <c r="I63" s="36">
        <v>42.9</v>
      </c>
      <c r="J63" s="70">
        <v>1953</v>
      </c>
      <c r="K63" s="36">
        <v>54.6</v>
      </c>
      <c r="L63" s="70">
        <v>1967</v>
      </c>
      <c r="M63" s="36">
        <v>64.3</v>
      </c>
      <c r="N63" s="70">
        <v>1911</v>
      </c>
      <c r="O63" s="36">
        <v>68.7</v>
      </c>
      <c r="P63" s="70">
        <v>1921</v>
      </c>
      <c r="Q63" s="36">
        <v>66.7</v>
      </c>
      <c r="R63" s="70">
        <v>1969</v>
      </c>
      <c r="S63" s="36">
        <v>58.1</v>
      </c>
      <c r="T63" s="70">
        <v>1974</v>
      </c>
      <c r="U63" s="36">
        <v>46.5</v>
      </c>
      <c r="V63" s="70">
        <v>1961</v>
      </c>
      <c r="W63" s="36">
        <v>31.7</v>
      </c>
      <c r="X63" s="70">
        <v>2009</v>
      </c>
      <c r="Y63" s="36">
        <v>18.3</v>
      </c>
      <c r="Z63" s="75">
        <v>1947</v>
      </c>
      <c r="AA63" s="42">
        <v>42.349999999999994</v>
      </c>
      <c r="AB63" s="63">
        <v>64</v>
      </c>
      <c r="AC63" s="71">
        <v>1936</v>
      </c>
      <c r="AD63" s="58">
        <v>41.800000000000004</v>
      </c>
      <c r="AE63" s="71">
        <v>2008</v>
      </c>
      <c r="AF63" s="58">
        <v>66.66666666666667</v>
      </c>
      <c r="AG63" s="71">
        <v>2012</v>
      </c>
      <c r="AH63" s="58">
        <v>45.63333333333333</v>
      </c>
      <c r="AI63" s="71">
        <v>1956</v>
      </c>
      <c r="AJ63" s="58">
        <v>15.766666666666666</v>
      </c>
      <c r="AK63" s="57"/>
      <c r="AL63" s="71">
        <v>2008</v>
      </c>
      <c r="AM63" s="57">
        <v>59.25</v>
      </c>
      <c r="AN63" s="71">
        <v>2002</v>
      </c>
      <c r="AO63" s="57">
        <v>25.700000000000003</v>
      </c>
      <c r="AP63" s="71">
        <v>1934</v>
      </c>
      <c r="AQ63" s="57">
        <v>42.45</v>
      </c>
      <c r="AR63" s="57"/>
      <c r="AS63" s="72">
        <v>1980</v>
      </c>
      <c r="AT63" s="57">
        <v>36.3</v>
      </c>
      <c r="AU63" s="72">
        <v>1934</v>
      </c>
      <c r="AV63" s="57">
        <v>48.46666666666667</v>
      </c>
      <c r="AW63" s="72">
        <v>1945</v>
      </c>
      <c r="AX63" s="57">
        <v>42.5</v>
      </c>
      <c r="AY63" s="46"/>
      <c r="AZ63" s="77">
        <v>1994</v>
      </c>
      <c r="BA63" s="59">
        <v>64.65</v>
      </c>
      <c r="BC63" s="70">
        <v>1953</v>
      </c>
    </row>
    <row r="64" spans="1:55" ht="15">
      <c r="A64" s="65">
        <v>60</v>
      </c>
      <c r="B64" s="70">
        <v>1961</v>
      </c>
      <c r="C64" s="36">
        <v>13</v>
      </c>
      <c r="D64" s="70">
        <v>1946</v>
      </c>
      <c r="E64" s="36">
        <v>16</v>
      </c>
      <c r="F64" s="70">
        <v>2001</v>
      </c>
      <c r="G64" s="36">
        <v>28</v>
      </c>
      <c r="H64" s="70">
        <v>1959</v>
      </c>
      <c r="I64" s="36">
        <v>42.9</v>
      </c>
      <c r="J64" s="70">
        <v>1958</v>
      </c>
      <c r="K64" s="36">
        <v>54.7</v>
      </c>
      <c r="L64" s="70">
        <v>2011</v>
      </c>
      <c r="M64" s="36">
        <v>64.3</v>
      </c>
      <c r="N64" s="70">
        <v>1938</v>
      </c>
      <c r="O64" s="36">
        <v>68.8</v>
      </c>
      <c r="P64" s="70">
        <v>1958</v>
      </c>
      <c r="Q64" s="36">
        <v>66.7</v>
      </c>
      <c r="R64" s="70">
        <v>1977</v>
      </c>
      <c r="S64" s="36">
        <v>58.1</v>
      </c>
      <c r="T64" s="70">
        <v>1986</v>
      </c>
      <c r="U64" s="36">
        <v>46.6</v>
      </c>
      <c r="V64" s="70">
        <v>1905</v>
      </c>
      <c r="W64" s="36">
        <v>31.8</v>
      </c>
      <c r="X64" s="70">
        <v>1908</v>
      </c>
      <c r="Y64" s="36">
        <v>18.5</v>
      </c>
      <c r="Z64" s="75">
        <v>1919</v>
      </c>
      <c r="AA64" s="42">
        <v>42.38333333333333</v>
      </c>
      <c r="AB64" s="63">
        <v>63</v>
      </c>
      <c r="AC64" s="71">
        <v>1939</v>
      </c>
      <c r="AD64" s="58">
        <v>41.800000000000004</v>
      </c>
      <c r="AE64" s="71">
        <v>1895</v>
      </c>
      <c r="AF64" s="58">
        <v>66.7</v>
      </c>
      <c r="AG64" s="71">
        <v>1964</v>
      </c>
      <c r="AH64" s="58">
        <v>45.666666666666664</v>
      </c>
      <c r="AI64" s="71">
        <v>1987</v>
      </c>
      <c r="AJ64" s="58">
        <v>15.766666666666667</v>
      </c>
      <c r="AK64" s="57"/>
      <c r="AL64" s="71">
        <v>1897</v>
      </c>
      <c r="AM64" s="57">
        <v>59.300000000000004</v>
      </c>
      <c r="AN64" s="71">
        <v>1906</v>
      </c>
      <c r="AO64" s="57">
        <v>25.816666666666666</v>
      </c>
      <c r="AP64" s="71">
        <v>1975</v>
      </c>
      <c r="AQ64" s="57">
        <v>42.458333333333336</v>
      </c>
      <c r="AR64" s="57"/>
      <c r="AS64" s="72">
        <v>1958</v>
      </c>
      <c r="AT64" s="57">
        <v>36.31666666666667</v>
      </c>
      <c r="AU64" s="72">
        <v>1961</v>
      </c>
      <c r="AV64" s="57">
        <v>48.48333333333334</v>
      </c>
      <c r="AW64" s="72">
        <v>1902</v>
      </c>
      <c r="AX64" s="57">
        <v>42.516666666666666</v>
      </c>
      <c r="AY64" s="46"/>
      <c r="AZ64" s="77">
        <v>1909</v>
      </c>
      <c r="BA64" s="59">
        <v>64.77499999999999</v>
      </c>
      <c r="BC64" s="70">
        <v>1954</v>
      </c>
    </row>
    <row r="65" spans="1:55" ht="15">
      <c r="A65" s="65">
        <v>61</v>
      </c>
      <c r="B65" s="70">
        <v>1916</v>
      </c>
      <c r="C65" s="36">
        <v>13.1</v>
      </c>
      <c r="D65" s="70">
        <v>1951</v>
      </c>
      <c r="E65" s="36">
        <v>16</v>
      </c>
      <c r="F65" s="70">
        <v>2011</v>
      </c>
      <c r="G65" s="36">
        <v>28</v>
      </c>
      <c r="H65" s="70">
        <v>1967</v>
      </c>
      <c r="I65" s="36">
        <v>42.9</v>
      </c>
      <c r="J65" s="70">
        <v>1993</v>
      </c>
      <c r="K65" s="36">
        <v>54.8</v>
      </c>
      <c r="L65" s="70">
        <v>1975</v>
      </c>
      <c r="M65" s="36">
        <v>64.4</v>
      </c>
      <c r="N65" s="70">
        <v>1946</v>
      </c>
      <c r="O65" s="36">
        <v>68.8</v>
      </c>
      <c r="P65" s="70">
        <v>1968</v>
      </c>
      <c r="Q65" s="36">
        <v>66.7</v>
      </c>
      <c r="R65" s="70">
        <v>1986</v>
      </c>
      <c r="S65" s="36">
        <v>58.1</v>
      </c>
      <c r="T65" s="70">
        <v>1996</v>
      </c>
      <c r="U65" s="36">
        <v>46.7</v>
      </c>
      <c r="V65" s="70">
        <v>1938</v>
      </c>
      <c r="W65" s="36">
        <v>32.1</v>
      </c>
      <c r="X65" s="70">
        <v>1938</v>
      </c>
      <c r="Y65" s="36">
        <v>18.6</v>
      </c>
      <c r="Z65" s="75">
        <v>1901</v>
      </c>
      <c r="AA65" s="42">
        <v>42.4</v>
      </c>
      <c r="AB65" s="63">
        <v>62</v>
      </c>
      <c r="AC65" s="71">
        <v>2003</v>
      </c>
      <c r="AD65" s="58">
        <v>41.833333333333336</v>
      </c>
      <c r="AE65" s="71">
        <v>1961</v>
      </c>
      <c r="AF65" s="58">
        <v>66.8</v>
      </c>
      <c r="AG65" s="71">
        <v>1924</v>
      </c>
      <c r="AH65" s="58">
        <v>45.73333333333333</v>
      </c>
      <c r="AI65" s="71">
        <v>2010</v>
      </c>
      <c r="AJ65" s="58">
        <v>15.9</v>
      </c>
      <c r="AK65" s="57"/>
      <c r="AL65" s="71">
        <v>1914</v>
      </c>
      <c r="AM65" s="57">
        <v>59.35</v>
      </c>
      <c r="AN65" s="71">
        <v>1987</v>
      </c>
      <c r="AO65" s="57">
        <v>25.850000000000005</v>
      </c>
      <c r="AP65" s="71">
        <v>1896</v>
      </c>
      <c r="AQ65" s="57">
        <v>42.475</v>
      </c>
      <c r="AR65" s="57"/>
      <c r="AS65" s="72">
        <v>2009</v>
      </c>
      <c r="AT65" s="57">
        <v>36.38333333333333</v>
      </c>
      <c r="AU65" s="72">
        <v>1914</v>
      </c>
      <c r="AV65" s="57">
        <v>48.5</v>
      </c>
      <c r="AW65" s="72">
        <v>1944</v>
      </c>
      <c r="AX65" s="57">
        <v>42.55833333333334</v>
      </c>
      <c r="AY65" s="46"/>
      <c r="AZ65" s="77">
        <v>1961</v>
      </c>
      <c r="BA65" s="59">
        <v>64.775</v>
      </c>
      <c r="BC65" s="70">
        <v>1955</v>
      </c>
    </row>
    <row r="66" spans="1:55" ht="15">
      <c r="A66" s="65">
        <v>62</v>
      </c>
      <c r="B66" s="70">
        <v>1974</v>
      </c>
      <c r="C66" s="36">
        <v>13.5</v>
      </c>
      <c r="D66" s="70">
        <v>1907</v>
      </c>
      <c r="E66" s="36">
        <v>16.2</v>
      </c>
      <c r="F66" s="70">
        <v>1957</v>
      </c>
      <c r="G66" s="36">
        <v>28.2</v>
      </c>
      <c r="H66" s="70">
        <v>2000</v>
      </c>
      <c r="I66" s="36">
        <v>42.9</v>
      </c>
      <c r="J66" s="70">
        <v>1898</v>
      </c>
      <c r="K66" s="36">
        <v>54.9</v>
      </c>
      <c r="L66" s="70">
        <v>1981</v>
      </c>
      <c r="M66" s="36">
        <v>64.4</v>
      </c>
      <c r="N66" s="70">
        <v>1954</v>
      </c>
      <c r="O66" s="36">
        <v>68.8</v>
      </c>
      <c r="P66" s="70">
        <v>1981</v>
      </c>
      <c r="Q66" s="36">
        <v>66.7</v>
      </c>
      <c r="R66" s="70">
        <v>2000</v>
      </c>
      <c r="S66" s="36">
        <v>58.1</v>
      </c>
      <c r="T66" s="70">
        <v>2008</v>
      </c>
      <c r="U66" s="36">
        <v>46.7</v>
      </c>
      <c r="V66" s="70">
        <v>1965</v>
      </c>
      <c r="W66" s="36">
        <v>32.3</v>
      </c>
      <c r="X66" s="70">
        <v>1981</v>
      </c>
      <c r="Y66" s="36">
        <v>18.6</v>
      </c>
      <c r="Z66" s="75">
        <v>2009</v>
      </c>
      <c r="AA66" s="42">
        <v>42.40833333333333</v>
      </c>
      <c r="AB66" s="63">
        <v>61</v>
      </c>
      <c r="AC66" s="71">
        <v>1919</v>
      </c>
      <c r="AD66" s="58">
        <v>41.9</v>
      </c>
      <c r="AE66" s="71">
        <v>2013</v>
      </c>
      <c r="AF66" s="58">
        <v>66.8</v>
      </c>
      <c r="AG66" s="71">
        <v>1949</v>
      </c>
      <c r="AH66" s="58">
        <v>45.76666666666667</v>
      </c>
      <c r="AI66" s="71">
        <v>1965</v>
      </c>
      <c r="AJ66" s="58">
        <v>15.966666666666667</v>
      </c>
      <c r="AK66" s="57"/>
      <c r="AL66" s="71">
        <v>2000</v>
      </c>
      <c r="AM66" s="57">
        <v>59.35</v>
      </c>
      <c r="AN66" s="71">
        <v>1899</v>
      </c>
      <c r="AO66" s="57">
        <v>25.916666666666668</v>
      </c>
      <c r="AP66" s="71">
        <v>1922</v>
      </c>
      <c r="AQ66" s="57">
        <v>42.48333333333333</v>
      </c>
      <c r="AR66" s="57"/>
      <c r="AS66" s="72">
        <v>1900</v>
      </c>
      <c r="AT66" s="57">
        <v>36.4</v>
      </c>
      <c r="AU66" s="72">
        <v>1983</v>
      </c>
      <c r="AV66" s="57">
        <v>48.5</v>
      </c>
      <c r="AW66" s="72">
        <v>1988</v>
      </c>
      <c r="AX66" s="57">
        <v>42.56666666666666</v>
      </c>
      <c r="AY66" s="46"/>
      <c r="AZ66" s="77">
        <v>1940</v>
      </c>
      <c r="BA66" s="59">
        <v>64.8</v>
      </c>
      <c r="BC66" s="70">
        <v>1956</v>
      </c>
    </row>
    <row r="67" spans="1:55" ht="15">
      <c r="A67" s="65">
        <v>63</v>
      </c>
      <c r="B67" s="70">
        <v>1913</v>
      </c>
      <c r="C67" s="36">
        <v>13.6</v>
      </c>
      <c r="D67" s="70">
        <v>1943</v>
      </c>
      <c r="E67" s="36">
        <v>16.5</v>
      </c>
      <c r="F67" s="70">
        <v>1974</v>
      </c>
      <c r="G67" s="36">
        <v>28.4</v>
      </c>
      <c r="H67" s="70">
        <v>2002</v>
      </c>
      <c r="I67" s="36">
        <v>42.9</v>
      </c>
      <c r="J67" s="70">
        <v>1908</v>
      </c>
      <c r="K67" s="36">
        <v>54.9</v>
      </c>
      <c r="L67" s="70">
        <v>2001</v>
      </c>
      <c r="M67" s="36">
        <v>64.4</v>
      </c>
      <c r="N67" s="70">
        <v>2013</v>
      </c>
      <c r="O67" s="36">
        <v>68.9</v>
      </c>
      <c r="P67" s="70">
        <v>1990</v>
      </c>
      <c r="Q67" s="36">
        <v>66.7</v>
      </c>
      <c r="R67" s="70">
        <v>2014</v>
      </c>
      <c r="S67" s="36">
        <v>58.2</v>
      </c>
      <c r="T67" s="70">
        <v>2013</v>
      </c>
      <c r="U67" s="36">
        <v>46.7</v>
      </c>
      <c r="V67" s="70">
        <v>1968</v>
      </c>
      <c r="W67" s="36">
        <v>32.3</v>
      </c>
      <c r="X67" s="70">
        <v>1948</v>
      </c>
      <c r="Y67" s="36">
        <v>18.7</v>
      </c>
      <c r="Z67" s="75">
        <v>1896</v>
      </c>
      <c r="AA67" s="42">
        <v>42.44166666666666</v>
      </c>
      <c r="AB67" s="63">
        <v>60</v>
      </c>
      <c r="AC67" s="71">
        <v>1948</v>
      </c>
      <c r="AD67" s="58">
        <v>42.1</v>
      </c>
      <c r="AE67" s="71">
        <v>1954</v>
      </c>
      <c r="AF67" s="58">
        <v>66.83333333333333</v>
      </c>
      <c r="AG67" s="71">
        <v>1962</v>
      </c>
      <c r="AH67" s="58">
        <v>45.833333333333336</v>
      </c>
      <c r="AI67" s="71">
        <v>1967</v>
      </c>
      <c r="AJ67" s="58">
        <v>16.133333333333336</v>
      </c>
      <c r="AK67" s="57"/>
      <c r="AL67" s="71">
        <v>1983</v>
      </c>
      <c r="AM67" s="57">
        <v>59.46666666666667</v>
      </c>
      <c r="AN67" s="71">
        <v>1937</v>
      </c>
      <c r="AO67" s="57">
        <v>25.916666666666668</v>
      </c>
      <c r="AP67" s="71">
        <v>1947</v>
      </c>
      <c r="AQ67" s="57">
        <v>42.55833333333333</v>
      </c>
      <c r="AR67" s="57"/>
      <c r="AS67" s="72">
        <v>2011</v>
      </c>
      <c r="AT67" s="57">
        <v>36.46666666666667</v>
      </c>
      <c r="AU67" s="72">
        <v>1901</v>
      </c>
      <c r="AV67" s="57">
        <v>48.550000000000004</v>
      </c>
      <c r="AW67" s="72">
        <v>1972</v>
      </c>
      <c r="AX67" s="57">
        <v>42.56666666666667</v>
      </c>
      <c r="AY67" s="46"/>
      <c r="AZ67" s="77">
        <v>1952</v>
      </c>
      <c r="BA67" s="59">
        <v>64.825</v>
      </c>
      <c r="BC67" s="70">
        <v>1957</v>
      </c>
    </row>
    <row r="68" spans="1:55" ht="15">
      <c r="A68" s="65">
        <v>64</v>
      </c>
      <c r="B68" s="70">
        <v>1980</v>
      </c>
      <c r="C68" s="36">
        <v>13.6</v>
      </c>
      <c r="D68" s="70">
        <v>1945</v>
      </c>
      <c r="E68" s="36">
        <v>16.5</v>
      </c>
      <c r="F68" s="70">
        <v>1993</v>
      </c>
      <c r="G68" s="36">
        <v>28.4</v>
      </c>
      <c r="H68" s="70">
        <v>2008</v>
      </c>
      <c r="I68" s="36">
        <v>42.9</v>
      </c>
      <c r="J68" s="70">
        <v>1899</v>
      </c>
      <c r="K68" s="36">
        <v>55.1</v>
      </c>
      <c r="L68" s="70">
        <v>1961</v>
      </c>
      <c r="M68" s="36">
        <v>64.5</v>
      </c>
      <c r="N68" s="70">
        <v>2008</v>
      </c>
      <c r="O68" s="36">
        <v>69</v>
      </c>
      <c r="P68" s="70">
        <v>1989</v>
      </c>
      <c r="Q68" s="36">
        <v>66.9</v>
      </c>
      <c r="R68" s="70">
        <v>1914</v>
      </c>
      <c r="S68" s="36">
        <v>58.3</v>
      </c>
      <c r="T68" s="70">
        <v>2003</v>
      </c>
      <c r="U68" s="36">
        <v>46.8</v>
      </c>
      <c r="V68" s="70">
        <v>1984</v>
      </c>
      <c r="W68" s="36">
        <v>32.3</v>
      </c>
      <c r="X68" s="70">
        <v>1988</v>
      </c>
      <c r="Y68" s="36">
        <v>18.8</v>
      </c>
      <c r="Z68" s="75">
        <v>1975</v>
      </c>
      <c r="AA68" s="42">
        <v>42.61666666666667</v>
      </c>
      <c r="AB68" s="63">
        <v>59</v>
      </c>
      <c r="AC68" s="71">
        <v>1900</v>
      </c>
      <c r="AD68" s="58">
        <v>42.166666666666664</v>
      </c>
      <c r="AE68" s="71">
        <v>1957</v>
      </c>
      <c r="AF68" s="58">
        <v>66.83333333333333</v>
      </c>
      <c r="AG68" s="71">
        <v>1954</v>
      </c>
      <c r="AH68" s="58">
        <v>45.86666666666667</v>
      </c>
      <c r="AI68" s="71">
        <v>1937</v>
      </c>
      <c r="AJ68" s="58">
        <v>16.2</v>
      </c>
      <c r="AK68" s="57"/>
      <c r="AL68" s="71">
        <v>1990</v>
      </c>
      <c r="AM68" s="57">
        <v>59.51666666666667</v>
      </c>
      <c r="AN68" s="71">
        <v>1924</v>
      </c>
      <c r="AO68" s="57">
        <v>25.933333333333334</v>
      </c>
      <c r="AP68" s="71">
        <v>1946</v>
      </c>
      <c r="AQ68" s="57">
        <v>42.59166666666666</v>
      </c>
      <c r="AR68" s="57"/>
      <c r="AS68" s="72">
        <v>2015</v>
      </c>
      <c r="AT68" s="57">
        <v>36.5</v>
      </c>
      <c r="AU68" s="72">
        <v>1956</v>
      </c>
      <c r="AV68" s="57">
        <v>48.56666666666666</v>
      </c>
      <c r="AW68" s="72">
        <v>1907</v>
      </c>
      <c r="AX68" s="57">
        <v>42.58333333333333</v>
      </c>
      <c r="AY68" s="46"/>
      <c r="AZ68" s="77">
        <v>1978</v>
      </c>
      <c r="BA68" s="59">
        <v>64.825</v>
      </c>
      <c r="BC68" s="70">
        <v>1958</v>
      </c>
    </row>
    <row r="69" spans="1:55" ht="15">
      <c r="A69" s="65">
        <v>65</v>
      </c>
      <c r="B69" s="70">
        <v>1926</v>
      </c>
      <c r="C69" s="36">
        <v>13.7</v>
      </c>
      <c r="D69" s="70">
        <v>1942</v>
      </c>
      <c r="E69" s="36">
        <v>16.8</v>
      </c>
      <c r="F69" s="70">
        <v>1967</v>
      </c>
      <c r="G69" s="36">
        <v>28.5</v>
      </c>
      <c r="H69" s="70">
        <v>2009</v>
      </c>
      <c r="I69" s="36">
        <v>43</v>
      </c>
      <c r="J69" s="70">
        <v>2009</v>
      </c>
      <c r="K69" s="36">
        <v>55.1</v>
      </c>
      <c r="L69" s="70">
        <v>1983</v>
      </c>
      <c r="M69" s="36">
        <v>64.5</v>
      </c>
      <c r="N69" s="70">
        <v>1899</v>
      </c>
      <c r="O69" s="36">
        <v>69.1</v>
      </c>
      <c r="P69" s="70">
        <v>1905</v>
      </c>
      <c r="Q69" s="36">
        <v>67</v>
      </c>
      <c r="R69" s="70">
        <v>1915</v>
      </c>
      <c r="S69" s="36">
        <v>58.3</v>
      </c>
      <c r="T69" s="70">
        <v>1960</v>
      </c>
      <c r="U69" s="36">
        <v>46.9</v>
      </c>
      <c r="V69" s="70">
        <v>2000</v>
      </c>
      <c r="W69" s="36">
        <v>32.4</v>
      </c>
      <c r="X69" s="70">
        <v>1921</v>
      </c>
      <c r="Y69" s="36">
        <v>19</v>
      </c>
      <c r="Z69" s="75">
        <v>1902</v>
      </c>
      <c r="AA69" s="42">
        <v>42.62499999999999</v>
      </c>
      <c r="AB69" s="63">
        <v>58</v>
      </c>
      <c r="AC69" s="71">
        <v>1929</v>
      </c>
      <c r="AD69" s="58">
        <v>42.166666666666664</v>
      </c>
      <c r="AE69" s="71">
        <v>1952</v>
      </c>
      <c r="AF69" s="58">
        <v>66.93333333333334</v>
      </c>
      <c r="AG69" s="71">
        <v>1940</v>
      </c>
      <c r="AH69" s="58">
        <v>45.9</v>
      </c>
      <c r="AI69" s="71">
        <v>1954</v>
      </c>
      <c r="AJ69" s="58">
        <v>16.2</v>
      </c>
      <c r="AK69" s="57"/>
      <c r="AL69" s="71">
        <v>1978</v>
      </c>
      <c r="AM69" s="57">
        <v>59.550000000000004</v>
      </c>
      <c r="AN69" s="71">
        <v>2007</v>
      </c>
      <c r="AO69" s="57">
        <v>25.96666666666667</v>
      </c>
      <c r="AP69" s="71">
        <v>2008</v>
      </c>
      <c r="AQ69" s="57">
        <v>42.608333333333334</v>
      </c>
      <c r="AR69" s="57"/>
      <c r="AS69" s="72">
        <v>1927</v>
      </c>
      <c r="AT69" s="57">
        <v>36.733333333333334</v>
      </c>
      <c r="AU69" s="72">
        <v>1955</v>
      </c>
      <c r="AV69" s="57">
        <v>48.583333333333336</v>
      </c>
      <c r="AW69" s="72">
        <v>1908</v>
      </c>
      <c r="AX69" s="57">
        <v>42.583333333333336</v>
      </c>
      <c r="AY69" s="46"/>
      <c r="AZ69" s="77">
        <v>1963</v>
      </c>
      <c r="BA69" s="59">
        <v>64.85000000000001</v>
      </c>
      <c r="BC69" s="70">
        <v>1959</v>
      </c>
    </row>
    <row r="70" spans="1:55" ht="15">
      <c r="A70" s="65">
        <v>66</v>
      </c>
      <c r="B70" s="70">
        <v>1968</v>
      </c>
      <c r="C70" s="36">
        <v>13.7</v>
      </c>
      <c r="D70" s="70">
        <v>1975</v>
      </c>
      <c r="E70" s="36">
        <v>16.8</v>
      </c>
      <c r="F70" s="70">
        <v>1930</v>
      </c>
      <c r="G70" s="36">
        <v>28.6</v>
      </c>
      <c r="H70" s="70">
        <v>1994</v>
      </c>
      <c r="I70" s="36">
        <v>43.3</v>
      </c>
      <c r="J70" s="70">
        <v>1912</v>
      </c>
      <c r="K70" s="36">
        <v>55.2</v>
      </c>
      <c r="L70" s="70">
        <v>1996</v>
      </c>
      <c r="M70" s="36">
        <v>64.5</v>
      </c>
      <c r="N70" s="70">
        <v>1917</v>
      </c>
      <c r="O70" s="36">
        <v>69.1</v>
      </c>
      <c r="P70" s="70">
        <v>1975</v>
      </c>
      <c r="Q70" s="36">
        <v>67</v>
      </c>
      <c r="R70" s="70">
        <v>1953</v>
      </c>
      <c r="S70" s="36">
        <v>58.4</v>
      </c>
      <c r="T70" s="70">
        <v>1903</v>
      </c>
      <c r="U70" s="36">
        <v>47</v>
      </c>
      <c r="V70" s="70">
        <v>1914</v>
      </c>
      <c r="W70" s="36">
        <v>32.5</v>
      </c>
      <c r="X70" s="70">
        <v>1975</v>
      </c>
      <c r="Y70" s="36">
        <v>19.2</v>
      </c>
      <c r="Z70" s="75">
        <v>1997</v>
      </c>
      <c r="AA70" s="42">
        <v>42.641666666666666</v>
      </c>
      <c r="AB70" s="63">
        <v>57</v>
      </c>
      <c r="AC70" s="71">
        <v>1931</v>
      </c>
      <c r="AD70" s="58">
        <v>42.199999999999996</v>
      </c>
      <c r="AE70" s="71">
        <v>1963</v>
      </c>
      <c r="AF70" s="58">
        <v>66.93333333333334</v>
      </c>
      <c r="AG70" s="71">
        <v>1984</v>
      </c>
      <c r="AH70" s="58">
        <v>45.9</v>
      </c>
      <c r="AI70" s="71">
        <v>1910</v>
      </c>
      <c r="AJ70" s="58">
        <v>16.366666666666667</v>
      </c>
      <c r="AK70" s="57"/>
      <c r="AL70" s="76">
        <v>1994</v>
      </c>
      <c r="AM70" s="57">
        <v>59.550000000000004</v>
      </c>
      <c r="AN70" s="71">
        <v>1901</v>
      </c>
      <c r="AO70" s="57">
        <v>26.049999999999997</v>
      </c>
      <c r="AP70" s="71">
        <v>2003</v>
      </c>
      <c r="AQ70" s="57">
        <v>42.63333333333333</v>
      </c>
      <c r="AR70" s="57"/>
      <c r="AS70" s="72">
        <v>1915</v>
      </c>
      <c r="AT70" s="57">
        <v>36.86666666666667</v>
      </c>
      <c r="AU70" s="72">
        <v>1968</v>
      </c>
      <c r="AV70" s="57">
        <v>48.6</v>
      </c>
      <c r="AW70" s="72">
        <v>1914</v>
      </c>
      <c r="AX70" s="57">
        <v>42.68333333333334</v>
      </c>
      <c r="AY70" s="46"/>
      <c r="AZ70" s="77">
        <v>1913</v>
      </c>
      <c r="BA70" s="59">
        <v>64.9</v>
      </c>
      <c r="BC70" s="70">
        <v>1960</v>
      </c>
    </row>
    <row r="71" spans="1:55" ht="15">
      <c r="A71" s="65">
        <v>67</v>
      </c>
      <c r="B71" s="70">
        <v>2003</v>
      </c>
      <c r="C71" s="36">
        <v>13.7</v>
      </c>
      <c r="D71" s="70">
        <v>1993</v>
      </c>
      <c r="E71" s="36">
        <v>16.8</v>
      </c>
      <c r="F71" s="70">
        <v>1931</v>
      </c>
      <c r="G71" s="36">
        <v>28.8</v>
      </c>
      <c r="H71" s="70">
        <v>1903</v>
      </c>
      <c r="I71" s="36">
        <v>43.5</v>
      </c>
      <c r="J71" s="70">
        <v>1970</v>
      </c>
      <c r="K71" s="36">
        <v>55.2</v>
      </c>
      <c r="L71" s="70">
        <v>2008</v>
      </c>
      <c r="M71" s="36">
        <v>64.5</v>
      </c>
      <c r="N71" s="70">
        <v>1929</v>
      </c>
      <c r="O71" s="36">
        <v>69.1</v>
      </c>
      <c r="P71" s="70">
        <v>1939</v>
      </c>
      <c r="Q71" s="36">
        <v>67.1</v>
      </c>
      <c r="R71" s="70">
        <v>1968</v>
      </c>
      <c r="S71" s="36">
        <v>58.4</v>
      </c>
      <c r="T71" s="70">
        <v>1944</v>
      </c>
      <c r="U71" s="36">
        <v>47</v>
      </c>
      <c r="V71" s="70">
        <v>1946</v>
      </c>
      <c r="W71" s="36">
        <v>32.6</v>
      </c>
      <c r="X71" s="70">
        <v>1915</v>
      </c>
      <c r="Y71" s="36">
        <v>19.4</v>
      </c>
      <c r="Z71" s="75">
        <v>1906</v>
      </c>
      <c r="AA71" s="42">
        <v>42.65</v>
      </c>
      <c r="AB71" s="63">
        <v>56</v>
      </c>
      <c r="AC71" s="71">
        <v>1992</v>
      </c>
      <c r="AD71" s="58">
        <v>42.233333333333334</v>
      </c>
      <c r="AE71" s="71">
        <v>1980</v>
      </c>
      <c r="AF71" s="58">
        <v>66.93333333333334</v>
      </c>
      <c r="AG71" s="71">
        <v>1909</v>
      </c>
      <c r="AH71" s="58">
        <v>45.96666666666667</v>
      </c>
      <c r="AI71" s="71">
        <v>1933</v>
      </c>
      <c r="AJ71" s="58">
        <v>16.5</v>
      </c>
      <c r="AK71" s="57"/>
      <c r="AL71" s="71">
        <v>2003</v>
      </c>
      <c r="AM71" s="57">
        <v>59.56666666666666</v>
      </c>
      <c r="AN71" s="71">
        <v>1992</v>
      </c>
      <c r="AO71" s="57">
        <v>26.11666666666667</v>
      </c>
      <c r="AP71" s="71">
        <v>1930</v>
      </c>
      <c r="AQ71" s="57">
        <v>42.65</v>
      </c>
      <c r="AR71" s="57"/>
      <c r="AS71" s="72">
        <v>1922</v>
      </c>
      <c r="AT71" s="57">
        <v>36.916666666666664</v>
      </c>
      <c r="AU71" s="72">
        <v>1905</v>
      </c>
      <c r="AV71" s="57">
        <v>48.65</v>
      </c>
      <c r="AW71" s="72">
        <v>1973</v>
      </c>
      <c r="AX71" s="57">
        <v>42.708333333333336</v>
      </c>
      <c r="AY71" s="46"/>
      <c r="AZ71" s="77">
        <v>1938</v>
      </c>
      <c r="BA71" s="59">
        <v>64.9</v>
      </c>
      <c r="BC71" s="70">
        <v>1961</v>
      </c>
    </row>
    <row r="72" spans="1:55" ht="15">
      <c r="A72" s="65">
        <v>68</v>
      </c>
      <c r="B72" s="70">
        <v>1952</v>
      </c>
      <c r="C72" s="36">
        <v>14</v>
      </c>
      <c r="D72" s="70">
        <v>1966</v>
      </c>
      <c r="E72" s="36">
        <v>16.9</v>
      </c>
      <c r="F72" s="70">
        <v>1920</v>
      </c>
      <c r="G72" s="36">
        <v>28.9</v>
      </c>
      <c r="H72" s="70">
        <v>1908</v>
      </c>
      <c r="I72" s="36">
        <v>43.7</v>
      </c>
      <c r="J72" s="70">
        <v>2013</v>
      </c>
      <c r="K72" s="36">
        <v>55.2</v>
      </c>
      <c r="L72" s="70">
        <v>1909</v>
      </c>
      <c r="M72" s="36">
        <v>64.6</v>
      </c>
      <c r="N72" s="70">
        <v>1902</v>
      </c>
      <c r="O72" s="36">
        <v>69.3</v>
      </c>
      <c r="P72" s="70">
        <v>1978</v>
      </c>
      <c r="Q72" s="36">
        <v>67.1</v>
      </c>
      <c r="R72" s="70">
        <v>1970</v>
      </c>
      <c r="S72" s="36">
        <v>58.4</v>
      </c>
      <c r="T72" s="70">
        <v>1983</v>
      </c>
      <c r="U72" s="36">
        <v>47</v>
      </c>
      <c r="V72" s="70">
        <v>1973</v>
      </c>
      <c r="W72" s="36">
        <v>32.6</v>
      </c>
      <c r="X72" s="70">
        <v>1949</v>
      </c>
      <c r="Y72" s="36">
        <v>19.5</v>
      </c>
      <c r="Z72" s="75">
        <v>1948</v>
      </c>
      <c r="AA72" s="42">
        <v>42.65</v>
      </c>
      <c r="AB72" s="63">
        <v>55</v>
      </c>
      <c r="AC72" s="71">
        <v>1980</v>
      </c>
      <c r="AD72" s="58">
        <v>42.333333333333336</v>
      </c>
      <c r="AE72" s="71">
        <v>1966</v>
      </c>
      <c r="AF72" s="58">
        <v>67</v>
      </c>
      <c r="AG72" s="71">
        <v>1902</v>
      </c>
      <c r="AH72" s="58">
        <v>46.03333333333333</v>
      </c>
      <c r="AI72" s="71">
        <v>1938</v>
      </c>
      <c r="AJ72" s="58">
        <v>16.5</v>
      </c>
      <c r="AK72" s="57"/>
      <c r="AL72" s="71">
        <v>1963</v>
      </c>
      <c r="AM72" s="57">
        <v>59.58333333333334</v>
      </c>
      <c r="AN72" s="71">
        <v>1910</v>
      </c>
      <c r="AO72" s="57">
        <v>26.133333333333336</v>
      </c>
      <c r="AP72" s="71">
        <v>1968</v>
      </c>
      <c r="AQ72" s="57">
        <v>42.65</v>
      </c>
      <c r="AR72" s="57"/>
      <c r="AS72" s="72">
        <v>1939</v>
      </c>
      <c r="AT72" s="57">
        <v>36.96666666666667</v>
      </c>
      <c r="AU72" s="72">
        <v>1954</v>
      </c>
      <c r="AV72" s="57">
        <v>48.68333333333333</v>
      </c>
      <c r="AW72" s="72">
        <v>1932</v>
      </c>
      <c r="AX72" s="57">
        <v>42.74166666666667</v>
      </c>
      <c r="AY72" s="46"/>
      <c r="AZ72" s="77">
        <v>1976</v>
      </c>
      <c r="BA72" s="59">
        <v>64.9</v>
      </c>
      <c r="BC72" s="70">
        <v>1962</v>
      </c>
    </row>
    <row r="73" spans="1:55" ht="15">
      <c r="A73" s="65">
        <v>69</v>
      </c>
      <c r="B73" s="70">
        <v>2005</v>
      </c>
      <c r="C73" s="36">
        <v>14.2</v>
      </c>
      <c r="D73" s="70">
        <v>2013</v>
      </c>
      <c r="E73" s="36">
        <v>17</v>
      </c>
      <c r="F73" s="70">
        <v>1997</v>
      </c>
      <c r="G73" s="36">
        <v>28.9</v>
      </c>
      <c r="H73" s="70">
        <v>1949</v>
      </c>
      <c r="I73" s="36">
        <v>43.7</v>
      </c>
      <c r="J73" s="70">
        <v>1932</v>
      </c>
      <c r="K73" s="36">
        <v>55.3</v>
      </c>
      <c r="L73" s="70">
        <v>1900</v>
      </c>
      <c r="M73" s="36">
        <v>64.7</v>
      </c>
      <c r="N73" s="70">
        <v>1998</v>
      </c>
      <c r="O73" s="36">
        <v>69.4</v>
      </c>
      <c r="P73" s="70">
        <v>1996</v>
      </c>
      <c r="Q73" s="36">
        <v>67.1</v>
      </c>
      <c r="R73" s="70">
        <v>1923</v>
      </c>
      <c r="S73" s="36">
        <v>58.5</v>
      </c>
      <c r="T73" s="70">
        <v>1942</v>
      </c>
      <c r="U73" s="36">
        <v>47.1</v>
      </c>
      <c r="V73" s="70">
        <v>1971</v>
      </c>
      <c r="W73" s="36">
        <v>32.7</v>
      </c>
      <c r="X73" s="70">
        <v>1969</v>
      </c>
      <c r="Y73" s="36">
        <v>19.6</v>
      </c>
      <c r="Z73" s="75">
        <v>1992</v>
      </c>
      <c r="AA73" s="42">
        <v>42.73333333333333</v>
      </c>
      <c r="AB73" s="63">
        <v>54</v>
      </c>
      <c r="AC73" s="71">
        <v>1901</v>
      </c>
      <c r="AD73" s="58">
        <v>42.43333333333333</v>
      </c>
      <c r="AE73" s="71">
        <v>1935</v>
      </c>
      <c r="AF73" s="58">
        <v>67.03333333333333</v>
      </c>
      <c r="AG73" s="71">
        <v>1904</v>
      </c>
      <c r="AH73" s="58">
        <v>46.1</v>
      </c>
      <c r="AI73" s="71">
        <v>1988</v>
      </c>
      <c r="AJ73" s="58">
        <v>16.633333333333336</v>
      </c>
      <c r="AK73" s="57"/>
      <c r="AL73" s="71">
        <v>1913</v>
      </c>
      <c r="AM73" s="57">
        <v>59.6</v>
      </c>
      <c r="AN73" s="71">
        <v>1923</v>
      </c>
      <c r="AO73" s="57">
        <v>26.133333333333336</v>
      </c>
      <c r="AP73" s="71">
        <v>1948</v>
      </c>
      <c r="AQ73" s="57">
        <v>42.675000000000004</v>
      </c>
      <c r="AR73" s="57"/>
      <c r="AS73" s="72">
        <v>1903</v>
      </c>
      <c r="AT73" s="57">
        <v>37.083333333333336</v>
      </c>
      <c r="AU73" s="72">
        <v>1979</v>
      </c>
      <c r="AV73" s="57">
        <v>48.68333333333334</v>
      </c>
      <c r="AW73" s="72">
        <v>1947</v>
      </c>
      <c r="AX73" s="57">
        <v>42.75</v>
      </c>
      <c r="AY73" s="46"/>
      <c r="AZ73" s="77">
        <v>1911</v>
      </c>
      <c r="BA73" s="59">
        <v>64.925</v>
      </c>
      <c r="BC73" s="70">
        <v>1963</v>
      </c>
    </row>
    <row r="74" spans="1:55" ht="15">
      <c r="A74" s="65">
        <v>70</v>
      </c>
      <c r="B74" s="70">
        <v>1901</v>
      </c>
      <c r="C74" s="36">
        <v>14.3</v>
      </c>
      <c r="D74" s="70">
        <v>1953</v>
      </c>
      <c r="E74" s="36">
        <v>17.4</v>
      </c>
      <c r="F74" s="70">
        <v>1936</v>
      </c>
      <c r="G74" s="36">
        <v>29</v>
      </c>
      <c r="H74" s="70">
        <v>1957</v>
      </c>
      <c r="I74" s="36">
        <v>43.8</v>
      </c>
      <c r="J74" s="70">
        <v>2014</v>
      </c>
      <c r="K74" s="36">
        <v>55.3</v>
      </c>
      <c r="L74" s="70">
        <v>1964</v>
      </c>
      <c r="M74" s="36">
        <v>64.7</v>
      </c>
      <c r="N74" s="70">
        <v>1973</v>
      </c>
      <c r="O74" s="36">
        <v>69.5</v>
      </c>
      <c r="P74" s="70">
        <v>2012</v>
      </c>
      <c r="Q74" s="36">
        <v>67.1</v>
      </c>
      <c r="R74" s="70">
        <v>1952</v>
      </c>
      <c r="S74" s="36">
        <v>58.5</v>
      </c>
      <c r="T74" s="70">
        <v>1995</v>
      </c>
      <c r="U74" s="36">
        <v>47.3</v>
      </c>
      <c r="V74" s="70">
        <v>1949</v>
      </c>
      <c r="W74" s="36">
        <v>32.8</v>
      </c>
      <c r="X74" s="70">
        <v>1906</v>
      </c>
      <c r="Y74" s="36">
        <v>19.8</v>
      </c>
      <c r="Z74" s="75">
        <v>1942</v>
      </c>
      <c r="AA74" s="42">
        <v>42.76666666666667</v>
      </c>
      <c r="AB74" s="63">
        <v>53</v>
      </c>
      <c r="AC74" s="71">
        <v>1915</v>
      </c>
      <c r="AD74" s="58">
        <v>42.5</v>
      </c>
      <c r="AE74" s="71">
        <v>1913</v>
      </c>
      <c r="AF74" s="58">
        <v>67.2</v>
      </c>
      <c r="AG74" s="71">
        <v>1923</v>
      </c>
      <c r="AH74" s="58">
        <v>46.1</v>
      </c>
      <c r="AI74" s="71">
        <v>1948</v>
      </c>
      <c r="AJ74" s="58">
        <v>16.666666666666668</v>
      </c>
      <c r="AK74" s="57"/>
      <c r="AL74" s="71">
        <v>1985</v>
      </c>
      <c r="AM74" s="57">
        <v>59.61666666666667</v>
      </c>
      <c r="AN74" s="71">
        <v>1914</v>
      </c>
      <c r="AO74" s="57">
        <v>26.200000000000003</v>
      </c>
      <c r="AP74" s="71">
        <v>1980</v>
      </c>
      <c r="AQ74" s="57">
        <v>42.70833333333334</v>
      </c>
      <c r="AR74" s="57"/>
      <c r="AS74" s="72">
        <v>1930</v>
      </c>
      <c r="AT74" s="57">
        <v>37.166666666666664</v>
      </c>
      <c r="AU74" s="72">
        <v>1974</v>
      </c>
      <c r="AV74" s="57">
        <v>48.71666666666666</v>
      </c>
      <c r="AW74" s="72">
        <v>2007</v>
      </c>
      <c r="AX74" s="57">
        <v>42.858333333333334</v>
      </c>
      <c r="AY74" s="46"/>
      <c r="AZ74" s="77">
        <v>1990</v>
      </c>
      <c r="BA74" s="57">
        <v>64.925</v>
      </c>
      <c r="BC74" s="70">
        <v>1964</v>
      </c>
    </row>
    <row r="75" spans="1:55" ht="15">
      <c r="A75" s="65">
        <v>71</v>
      </c>
      <c r="B75" s="70">
        <v>1986</v>
      </c>
      <c r="C75" s="36">
        <v>14.7</v>
      </c>
      <c r="D75" s="70">
        <v>1960</v>
      </c>
      <c r="E75" s="36">
        <v>17.8</v>
      </c>
      <c r="F75" s="70">
        <v>2003</v>
      </c>
      <c r="G75" s="36">
        <v>29.1</v>
      </c>
      <c r="H75" s="70">
        <v>1964</v>
      </c>
      <c r="I75" s="36">
        <v>43.9</v>
      </c>
      <c r="J75" s="70">
        <v>1994</v>
      </c>
      <c r="K75" s="36">
        <v>55.4</v>
      </c>
      <c r="L75" s="70">
        <v>1990</v>
      </c>
      <c r="M75" s="36">
        <v>64.9</v>
      </c>
      <c r="N75" s="70">
        <v>2007</v>
      </c>
      <c r="O75" s="36">
        <v>69.5</v>
      </c>
      <c r="P75" s="70">
        <v>2014</v>
      </c>
      <c r="Q75" s="36">
        <v>67.1</v>
      </c>
      <c r="R75" s="70">
        <v>1912</v>
      </c>
      <c r="S75" s="36">
        <v>58.6</v>
      </c>
      <c r="T75" s="70">
        <v>1915</v>
      </c>
      <c r="U75" s="36">
        <v>47.4</v>
      </c>
      <c r="V75" s="70">
        <v>2007</v>
      </c>
      <c r="W75" s="36">
        <v>32.8</v>
      </c>
      <c r="X75" s="70">
        <v>1930</v>
      </c>
      <c r="Y75" s="36">
        <v>20</v>
      </c>
      <c r="Z75" s="75">
        <v>1995</v>
      </c>
      <c r="AA75" s="42">
        <v>42.80833333333334</v>
      </c>
      <c r="AB75" s="63">
        <v>52</v>
      </c>
      <c r="AC75" s="71">
        <v>1927</v>
      </c>
      <c r="AD75" s="58">
        <v>42.5</v>
      </c>
      <c r="AE75" s="71">
        <v>1938</v>
      </c>
      <c r="AF75" s="58">
        <v>67.2</v>
      </c>
      <c r="AG75" s="71">
        <v>1970</v>
      </c>
      <c r="AH75" s="58">
        <v>46.1</v>
      </c>
      <c r="AI75" s="71">
        <v>1996</v>
      </c>
      <c r="AJ75" s="58">
        <v>16.733333333333334</v>
      </c>
      <c r="AK75" s="57"/>
      <c r="AL75" s="71">
        <v>1938</v>
      </c>
      <c r="AM75" s="57">
        <v>59.616666666666674</v>
      </c>
      <c r="AN75" s="71">
        <v>1957</v>
      </c>
      <c r="AO75" s="57">
        <v>26.28333333333333</v>
      </c>
      <c r="AP75" s="71">
        <v>1906</v>
      </c>
      <c r="AQ75" s="57">
        <v>42.74166666666667</v>
      </c>
      <c r="AR75" s="57"/>
      <c r="AS75" s="72">
        <v>1955</v>
      </c>
      <c r="AT75" s="57">
        <v>37.233333333333334</v>
      </c>
      <c r="AU75" s="72">
        <v>1912</v>
      </c>
      <c r="AV75" s="57">
        <v>48.79999999999999</v>
      </c>
      <c r="AW75" s="72">
        <v>1952</v>
      </c>
      <c r="AX75" s="57">
        <v>42.875</v>
      </c>
      <c r="AY75" s="46"/>
      <c r="AZ75" s="77">
        <v>1943</v>
      </c>
      <c r="BA75" s="59">
        <v>65</v>
      </c>
      <c r="BC75" s="70">
        <v>1965</v>
      </c>
    </row>
    <row r="76" spans="1:55" ht="15">
      <c r="A76" s="65">
        <v>72</v>
      </c>
      <c r="B76" s="70">
        <v>2008</v>
      </c>
      <c r="C76" s="36">
        <v>14.7</v>
      </c>
      <c r="D76" s="70">
        <v>1995</v>
      </c>
      <c r="E76" s="36">
        <v>17.8</v>
      </c>
      <c r="F76" s="70">
        <v>1908</v>
      </c>
      <c r="G76" s="36">
        <v>29.2</v>
      </c>
      <c r="H76" s="70">
        <v>1970</v>
      </c>
      <c r="I76" s="36">
        <v>43.9</v>
      </c>
      <c r="J76" s="70">
        <v>1969</v>
      </c>
      <c r="K76" s="36">
        <v>55.5</v>
      </c>
      <c r="L76" s="70">
        <v>1925</v>
      </c>
      <c r="M76" s="36">
        <v>65</v>
      </c>
      <c r="N76" s="70">
        <v>1982</v>
      </c>
      <c r="O76" s="36">
        <v>69.6</v>
      </c>
      <c r="P76" s="70">
        <v>1895</v>
      </c>
      <c r="Q76" s="36">
        <v>67.2</v>
      </c>
      <c r="R76" s="70">
        <v>1963</v>
      </c>
      <c r="S76" s="36">
        <v>58.6</v>
      </c>
      <c r="T76" s="70">
        <v>1965</v>
      </c>
      <c r="U76" s="36">
        <v>47.5</v>
      </c>
      <c r="V76" s="70">
        <v>2003</v>
      </c>
      <c r="W76" s="36">
        <v>32.9</v>
      </c>
      <c r="X76" s="70">
        <v>1946</v>
      </c>
      <c r="Y76" s="36">
        <v>20.1</v>
      </c>
      <c r="Z76" s="75">
        <v>1913</v>
      </c>
      <c r="AA76" s="42">
        <v>42.85833333333333</v>
      </c>
      <c r="AB76" s="63">
        <v>51</v>
      </c>
      <c r="AC76" s="71">
        <v>1962</v>
      </c>
      <c r="AD76" s="58">
        <v>42.53333333333333</v>
      </c>
      <c r="AE76" s="71">
        <v>1975</v>
      </c>
      <c r="AF76" s="58">
        <v>67.2</v>
      </c>
      <c r="AG76" s="71">
        <v>2013</v>
      </c>
      <c r="AH76" s="58">
        <v>46.1</v>
      </c>
      <c r="AI76" s="71">
        <v>1897</v>
      </c>
      <c r="AJ76" s="58">
        <v>16.766666666666666</v>
      </c>
      <c r="AK76" s="57"/>
      <c r="AL76" s="71">
        <v>1910</v>
      </c>
      <c r="AM76" s="57">
        <v>59.68333333333334</v>
      </c>
      <c r="AN76" s="71">
        <v>1967</v>
      </c>
      <c r="AO76" s="57">
        <v>26.416666666666668</v>
      </c>
      <c r="AP76" s="71">
        <v>1957</v>
      </c>
      <c r="AQ76" s="57">
        <v>42.75</v>
      </c>
      <c r="AR76" s="57"/>
      <c r="AS76" s="72">
        <v>1932</v>
      </c>
      <c r="AT76" s="57">
        <v>37.24999999999999</v>
      </c>
      <c r="AU76" s="72">
        <v>1960</v>
      </c>
      <c r="AV76" s="57">
        <v>48.81666666666666</v>
      </c>
      <c r="AW76" s="72">
        <v>2000</v>
      </c>
      <c r="AX76" s="57">
        <v>42.91666666666667</v>
      </c>
      <c r="AY76" s="46"/>
      <c r="AZ76" s="77">
        <v>1934</v>
      </c>
      <c r="BA76" s="59">
        <v>65.05</v>
      </c>
      <c r="BC76" s="70">
        <v>1966</v>
      </c>
    </row>
    <row r="77" spans="1:55" ht="15">
      <c r="A77" s="65">
        <v>73</v>
      </c>
      <c r="B77" s="70">
        <v>1956</v>
      </c>
      <c r="C77" s="36">
        <v>14.8</v>
      </c>
      <c r="D77" s="70">
        <v>1896</v>
      </c>
      <c r="E77" s="36">
        <v>18.1</v>
      </c>
      <c r="F77" s="70">
        <v>1922</v>
      </c>
      <c r="G77" s="36">
        <v>29.2</v>
      </c>
      <c r="H77" s="70">
        <v>1938</v>
      </c>
      <c r="I77" s="36">
        <v>44</v>
      </c>
      <c r="J77" s="70">
        <v>1930</v>
      </c>
      <c r="K77" s="36">
        <v>55.6</v>
      </c>
      <c r="L77" s="70">
        <v>2006</v>
      </c>
      <c r="M77" s="36">
        <v>65.1</v>
      </c>
      <c r="N77" s="70">
        <v>1963</v>
      </c>
      <c r="O77" s="36">
        <v>69.8</v>
      </c>
      <c r="P77" s="70">
        <v>1941</v>
      </c>
      <c r="Q77" s="36">
        <v>67.3</v>
      </c>
      <c r="R77" s="70">
        <v>1961</v>
      </c>
      <c r="S77" s="36">
        <v>58.7</v>
      </c>
      <c r="T77" s="70">
        <v>1997</v>
      </c>
      <c r="U77" s="36">
        <v>47.5</v>
      </c>
      <c r="V77" s="70">
        <v>1915</v>
      </c>
      <c r="W77" s="36">
        <v>33.2</v>
      </c>
      <c r="X77" s="70">
        <v>1895</v>
      </c>
      <c r="Y77" s="36">
        <v>20.2</v>
      </c>
      <c r="Z77" s="75">
        <v>1910</v>
      </c>
      <c r="AA77" s="42">
        <v>42.86666666666667</v>
      </c>
      <c r="AB77" s="63">
        <v>50</v>
      </c>
      <c r="AC77" s="71">
        <v>1908</v>
      </c>
      <c r="AD77" s="58">
        <v>42.6</v>
      </c>
      <c r="AE77" s="71">
        <v>2003</v>
      </c>
      <c r="AF77" s="58">
        <v>67.2</v>
      </c>
      <c r="AG77" s="71">
        <v>1978</v>
      </c>
      <c r="AH77" s="58">
        <v>46.166666666666664</v>
      </c>
      <c r="AI77" s="71">
        <v>1990</v>
      </c>
      <c r="AJ77" s="58">
        <v>16.8</v>
      </c>
      <c r="AK77" s="57"/>
      <c r="AL77" s="71">
        <v>1976</v>
      </c>
      <c r="AM77" s="57">
        <v>59.716666666666676</v>
      </c>
      <c r="AN77" s="71">
        <v>1948</v>
      </c>
      <c r="AO77" s="57">
        <v>26.45</v>
      </c>
      <c r="AP77" s="71">
        <v>1938</v>
      </c>
      <c r="AQ77" s="57">
        <v>42.76666666666667</v>
      </c>
      <c r="AR77" s="57"/>
      <c r="AS77" s="72">
        <v>1953</v>
      </c>
      <c r="AT77" s="57">
        <v>37.3</v>
      </c>
      <c r="AU77" s="72">
        <v>1946</v>
      </c>
      <c r="AV77" s="57">
        <v>48.900000000000006</v>
      </c>
      <c r="AW77" s="72">
        <v>1901</v>
      </c>
      <c r="AX77" s="57">
        <v>42.925000000000004</v>
      </c>
      <c r="AY77" s="46"/>
      <c r="AZ77" s="77">
        <v>1922</v>
      </c>
      <c r="BA77" s="59">
        <v>65.075</v>
      </c>
      <c r="BC77" s="70">
        <v>1967</v>
      </c>
    </row>
    <row r="78" spans="1:55" ht="15">
      <c r="A78" s="65">
        <v>74</v>
      </c>
      <c r="B78" s="70">
        <v>1909</v>
      </c>
      <c r="C78" s="36">
        <v>15</v>
      </c>
      <c r="D78" s="70">
        <v>1908</v>
      </c>
      <c r="E78" s="36">
        <v>18.1</v>
      </c>
      <c r="F78" s="70">
        <v>1953</v>
      </c>
      <c r="G78" s="36">
        <v>29.2</v>
      </c>
      <c r="H78" s="70">
        <v>1958</v>
      </c>
      <c r="I78" s="36">
        <v>44</v>
      </c>
      <c r="J78" s="70">
        <v>1901</v>
      </c>
      <c r="K78" s="36">
        <v>55.7</v>
      </c>
      <c r="L78" s="70">
        <v>2010</v>
      </c>
      <c r="M78" s="36">
        <v>65.1</v>
      </c>
      <c r="N78" s="70">
        <v>1930</v>
      </c>
      <c r="O78" s="36">
        <v>69.9</v>
      </c>
      <c r="P78" s="70">
        <v>1970</v>
      </c>
      <c r="Q78" s="36">
        <v>67.3</v>
      </c>
      <c r="R78" s="70">
        <v>1996</v>
      </c>
      <c r="S78" s="36">
        <v>58.8</v>
      </c>
      <c r="T78" s="70">
        <v>1912</v>
      </c>
      <c r="U78" s="36">
        <v>47.6</v>
      </c>
      <c r="V78" s="70">
        <v>1980</v>
      </c>
      <c r="W78" s="36">
        <v>33.3</v>
      </c>
      <c r="X78" s="70">
        <v>1984</v>
      </c>
      <c r="Y78" s="36">
        <v>20.2</v>
      </c>
      <c r="Z78" s="75">
        <v>1961</v>
      </c>
      <c r="AA78" s="42">
        <v>42.9</v>
      </c>
      <c r="AB78" s="63">
        <v>49</v>
      </c>
      <c r="AC78" s="71">
        <v>2005</v>
      </c>
      <c r="AD78" s="58">
        <v>42.6</v>
      </c>
      <c r="AE78" s="71">
        <v>1948</v>
      </c>
      <c r="AF78" s="58">
        <v>67.23333333333333</v>
      </c>
      <c r="AG78" s="71">
        <v>1915</v>
      </c>
      <c r="AH78" s="58">
        <v>46.29999999999999</v>
      </c>
      <c r="AI78" s="71">
        <v>1963</v>
      </c>
      <c r="AJ78" s="58">
        <v>16.866666666666667</v>
      </c>
      <c r="AK78" s="57"/>
      <c r="AL78" s="71">
        <v>1932</v>
      </c>
      <c r="AM78" s="57">
        <v>59.75</v>
      </c>
      <c r="AN78" s="71">
        <v>1909</v>
      </c>
      <c r="AO78" s="57">
        <v>26.46666666666667</v>
      </c>
      <c r="AP78" s="71">
        <v>2015</v>
      </c>
      <c r="AQ78" s="57">
        <v>42.8</v>
      </c>
      <c r="AR78" s="57"/>
      <c r="AS78" s="72">
        <v>1902</v>
      </c>
      <c r="AT78" s="57">
        <v>37.300000000000004</v>
      </c>
      <c r="AU78" s="72">
        <v>1928</v>
      </c>
      <c r="AV78" s="59">
        <v>48.949999999999996</v>
      </c>
      <c r="AW78" s="72">
        <v>1983</v>
      </c>
      <c r="AX78" s="57">
        <v>42.94166666666666</v>
      </c>
      <c r="AY78" s="46"/>
      <c r="AZ78" s="77">
        <v>2008</v>
      </c>
      <c r="BA78" s="59">
        <v>65.125</v>
      </c>
      <c r="BC78" s="70">
        <v>1968</v>
      </c>
    </row>
    <row r="79" spans="1:55" ht="15">
      <c r="A79" s="65">
        <v>75</v>
      </c>
      <c r="B79" s="70">
        <v>1928</v>
      </c>
      <c r="C79" s="36">
        <v>15</v>
      </c>
      <c r="D79" s="70">
        <v>1928</v>
      </c>
      <c r="E79" s="36">
        <v>18.1</v>
      </c>
      <c r="F79" s="70">
        <v>1919</v>
      </c>
      <c r="G79" s="36">
        <v>29.4</v>
      </c>
      <c r="H79" s="70">
        <v>1988</v>
      </c>
      <c r="I79" s="36">
        <v>44</v>
      </c>
      <c r="J79" s="70">
        <v>1933</v>
      </c>
      <c r="K79" s="36">
        <v>55.8</v>
      </c>
      <c r="L79" s="70">
        <v>1899</v>
      </c>
      <c r="M79" s="36">
        <v>65.2</v>
      </c>
      <c r="N79" s="70">
        <v>1948</v>
      </c>
      <c r="O79" s="36">
        <v>69.9</v>
      </c>
      <c r="P79" s="70">
        <v>1925</v>
      </c>
      <c r="Q79" s="36">
        <v>67.4</v>
      </c>
      <c r="R79" s="70">
        <v>1958</v>
      </c>
      <c r="S79" s="36">
        <v>58.9</v>
      </c>
      <c r="T79" s="70">
        <v>1921</v>
      </c>
      <c r="U79" s="36">
        <v>47.7</v>
      </c>
      <c r="V79" s="70">
        <v>2008</v>
      </c>
      <c r="W79" s="36">
        <v>33.3</v>
      </c>
      <c r="X79" s="70">
        <v>1943</v>
      </c>
      <c r="Y79" s="36">
        <v>20.4</v>
      </c>
      <c r="Z79" s="75">
        <v>1898</v>
      </c>
      <c r="AA79" s="42">
        <v>42.90833333333333</v>
      </c>
      <c r="AB79" s="63">
        <v>48</v>
      </c>
      <c r="AC79" s="71">
        <v>1934</v>
      </c>
      <c r="AD79" s="58">
        <v>42.63333333333333</v>
      </c>
      <c r="AE79" s="71">
        <v>1998</v>
      </c>
      <c r="AF79" s="58">
        <v>67.26666666666667</v>
      </c>
      <c r="AG79" s="71">
        <v>1961</v>
      </c>
      <c r="AH79" s="58">
        <v>46.300000000000004</v>
      </c>
      <c r="AI79" s="71">
        <v>1923</v>
      </c>
      <c r="AJ79" s="58">
        <v>16.933333333333334</v>
      </c>
      <c r="AK79" s="57"/>
      <c r="AL79" s="71">
        <v>1899</v>
      </c>
      <c r="AM79" s="57">
        <v>59.76666666666666</v>
      </c>
      <c r="AN79" s="71">
        <v>1974</v>
      </c>
      <c r="AO79" s="57">
        <v>26.46666666666667</v>
      </c>
      <c r="AP79" s="71">
        <v>1925</v>
      </c>
      <c r="AQ79" s="57">
        <v>42.99166666666667</v>
      </c>
      <c r="AR79" s="57"/>
      <c r="AS79" s="72">
        <v>1961</v>
      </c>
      <c r="AT79" s="57">
        <v>37.31666666666667</v>
      </c>
      <c r="AU79" s="72">
        <v>1940</v>
      </c>
      <c r="AV79" s="57">
        <v>48.95000000000001</v>
      </c>
      <c r="AW79" s="72">
        <v>1895</v>
      </c>
      <c r="AX79" s="57">
        <v>42.949999999999996</v>
      </c>
      <c r="AY79" s="46"/>
      <c r="AZ79" s="77">
        <v>1897</v>
      </c>
      <c r="BA79" s="59">
        <v>65.15</v>
      </c>
      <c r="BC79" s="70">
        <v>1969</v>
      </c>
    </row>
    <row r="80" spans="1:55" ht="15">
      <c r="A80" s="65">
        <v>76</v>
      </c>
      <c r="B80" s="70">
        <v>1981</v>
      </c>
      <c r="C80" s="36">
        <v>15.1</v>
      </c>
      <c r="D80" s="70">
        <v>1919</v>
      </c>
      <c r="E80" s="36">
        <v>18.3</v>
      </c>
      <c r="F80" s="70">
        <v>1958</v>
      </c>
      <c r="G80" s="36">
        <v>29.6</v>
      </c>
      <c r="H80" s="70">
        <v>1930</v>
      </c>
      <c r="I80" s="36">
        <v>44.3</v>
      </c>
      <c r="J80" s="70">
        <v>1937</v>
      </c>
      <c r="K80" s="36">
        <v>55.9</v>
      </c>
      <c r="L80" s="70">
        <v>1930</v>
      </c>
      <c r="M80" s="36">
        <v>65.2</v>
      </c>
      <c r="N80" s="70">
        <v>1952</v>
      </c>
      <c r="O80" s="36">
        <v>69.9</v>
      </c>
      <c r="P80" s="70">
        <v>1935</v>
      </c>
      <c r="Q80" s="36">
        <v>67.4</v>
      </c>
      <c r="R80" s="70">
        <v>1937</v>
      </c>
      <c r="S80" s="36">
        <v>59</v>
      </c>
      <c r="T80" s="70">
        <v>1908</v>
      </c>
      <c r="U80" s="36">
        <v>47.8</v>
      </c>
      <c r="V80" s="70">
        <v>1908</v>
      </c>
      <c r="W80" s="36">
        <v>33.4</v>
      </c>
      <c r="X80" s="70">
        <v>2004</v>
      </c>
      <c r="Y80" s="36">
        <v>20.4</v>
      </c>
      <c r="Z80" s="75">
        <v>1955</v>
      </c>
      <c r="AA80" s="42">
        <v>42.90833333333333</v>
      </c>
      <c r="AB80" s="63">
        <v>47</v>
      </c>
      <c r="AC80" s="71">
        <v>1949</v>
      </c>
      <c r="AD80" s="58">
        <v>42.63333333333333</v>
      </c>
      <c r="AE80" s="71">
        <v>1898</v>
      </c>
      <c r="AF80" s="58">
        <v>67.3</v>
      </c>
      <c r="AG80" s="71">
        <v>1930</v>
      </c>
      <c r="AH80" s="58">
        <v>46.36666666666667</v>
      </c>
      <c r="AI80" s="71">
        <v>1932</v>
      </c>
      <c r="AJ80" s="58">
        <v>16.933333333333334</v>
      </c>
      <c r="AK80" s="57"/>
      <c r="AL80" s="71">
        <v>2011</v>
      </c>
      <c r="AM80" s="57">
        <v>59.800000000000004</v>
      </c>
      <c r="AN80" s="71">
        <v>1934</v>
      </c>
      <c r="AO80" s="57">
        <v>26.5</v>
      </c>
      <c r="AP80" s="71">
        <v>1953</v>
      </c>
      <c r="AQ80" s="57">
        <v>43</v>
      </c>
      <c r="AR80" s="57"/>
      <c r="AS80" s="72">
        <v>1984</v>
      </c>
      <c r="AT80" s="57">
        <v>37.38333333333333</v>
      </c>
      <c r="AU80" s="72">
        <v>1970</v>
      </c>
      <c r="AV80" s="57">
        <v>49.01666666666667</v>
      </c>
      <c r="AW80" s="72">
        <v>2002</v>
      </c>
      <c r="AX80" s="57">
        <v>42.949999999999996</v>
      </c>
      <c r="AY80" s="46"/>
      <c r="AZ80" s="77">
        <v>1910</v>
      </c>
      <c r="BA80" s="59">
        <v>65.15</v>
      </c>
      <c r="BC80" s="70">
        <v>1970</v>
      </c>
    </row>
    <row r="81" spans="1:55" ht="15">
      <c r="A81" s="65">
        <v>77</v>
      </c>
      <c r="B81" s="70">
        <v>1993</v>
      </c>
      <c r="C81" s="36">
        <v>15.1</v>
      </c>
      <c r="D81" s="70">
        <v>2006</v>
      </c>
      <c r="E81" s="36">
        <v>18.4</v>
      </c>
      <c r="F81" s="70">
        <v>1976</v>
      </c>
      <c r="G81" s="36">
        <v>29.7</v>
      </c>
      <c r="H81" s="70">
        <v>1974</v>
      </c>
      <c r="I81" s="36">
        <v>44.3</v>
      </c>
      <c r="J81" s="70">
        <v>1895</v>
      </c>
      <c r="K81" s="36">
        <v>56.2</v>
      </c>
      <c r="L81" s="70">
        <v>1966</v>
      </c>
      <c r="M81" s="36">
        <v>65.3</v>
      </c>
      <c r="N81" s="70">
        <v>1932</v>
      </c>
      <c r="O81" s="36">
        <v>70</v>
      </c>
      <c r="P81" s="70">
        <v>1980</v>
      </c>
      <c r="Q81" s="36">
        <v>67.4</v>
      </c>
      <c r="R81" s="70">
        <v>1944</v>
      </c>
      <c r="S81" s="36">
        <v>59</v>
      </c>
      <c r="T81" s="70">
        <v>1928</v>
      </c>
      <c r="U81" s="36">
        <v>47.8</v>
      </c>
      <c r="V81" s="70">
        <v>1912</v>
      </c>
      <c r="W81" s="36">
        <v>33.4</v>
      </c>
      <c r="X81" s="70">
        <v>1940</v>
      </c>
      <c r="Y81" s="36">
        <v>20.5</v>
      </c>
      <c r="Z81" s="75">
        <v>1977</v>
      </c>
      <c r="AA81" s="42">
        <v>42.94166666666667</v>
      </c>
      <c r="AB81" s="63">
        <v>46</v>
      </c>
      <c r="AC81" s="71">
        <v>1959</v>
      </c>
      <c r="AD81" s="58">
        <v>42.699999999999996</v>
      </c>
      <c r="AE81" s="71">
        <v>1909</v>
      </c>
      <c r="AF81" s="58">
        <v>67.3</v>
      </c>
      <c r="AG81" s="71">
        <v>2003</v>
      </c>
      <c r="AH81" s="58">
        <v>46.36666666666667</v>
      </c>
      <c r="AI81" s="71">
        <v>1972</v>
      </c>
      <c r="AJ81" s="58">
        <v>17</v>
      </c>
      <c r="AK81" s="57"/>
      <c r="AL81" s="71">
        <v>1995</v>
      </c>
      <c r="AM81" s="57">
        <v>59.81666666666666</v>
      </c>
      <c r="AN81" s="71">
        <v>1945</v>
      </c>
      <c r="AO81" s="57">
        <v>26.5</v>
      </c>
      <c r="AP81" s="71">
        <v>2013</v>
      </c>
      <c r="AQ81" s="57">
        <v>43.01666666666666</v>
      </c>
      <c r="AR81" s="57"/>
      <c r="AS81" s="72">
        <v>1968</v>
      </c>
      <c r="AT81" s="57">
        <v>37.416666666666664</v>
      </c>
      <c r="AU81" s="72">
        <v>1997</v>
      </c>
      <c r="AV81" s="57">
        <v>49.01666666666667</v>
      </c>
      <c r="AW81" s="72">
        <v>1954</v>
      </c>
      <c r="AX81" s="57">
        <v>42.95833333333333</v>
      </c>
      <c r="AY81" s="46"/>
      <c r="AZ81" s="77">
        <v>1908</v>
      </c>
      <c r="BA81" s="59">
        <v>65.2</v>
      </c>
      <c r="BC81" s="70">
        <v>1971</v>
      </c>
    </row>
    <row r="82" spans="1:55" ht="15">
      <c r="A82" s="65">
        <v>78</v>
      </c>
      <c r="B82" s="70">
        <v>2000</v>
      </c>
      <c r="C82" s="36">
        <v>15.1</v>
      </c>
      <c r="D82" s="70">
        <v>1898</v>
      </c>
      <c r="E82" s="36">
        <v>18.5</v>
      </c>
      <c r="F82" s="70">
        <v>1992</v>
      </c>
      <c r="G82" s="36">
        <v>30.1</v>
      </c>
      <c r="H82" s="70">
        <v>1912</v>
      </c>
      <c r="I82" s="36">
        <v>44.4</v>
      </c>
      <c r="J82" s="70">
        <v>1928</v>
      </c>
      <c r="K82" s="36">
        <v>56.2</v>
      </c>
      <c r="L82" s="70">
        <v>1920</v>
      </c>
      <c r="M82" s="36">
        <v>65.4</v>
      </c>
      <c r="N82" s="70">
        <v>1940</v>
      </c>
      <c r="O82" s="36">
        <v>70</v>
      </c>
      <c r="P82" s="70">
        <v>2002</v>
      </c>
      <c r="Q82" s="36">
        <v>67.4</v>
      </c>
      <c r="R82" s="70">
        <v>1955</v>
      </c>
      <c r="S82" s="36">
        <v>59</v>
      </c>
      <c r="T82" s="70">
        <v>1941</v>
      </c>
      <c r="U82" s="36">
        <v>47.8</v>
      </c>
      <c r="V82" s="70">
        <v>1939</v>
      </c>
      <c r="W82" s="36">
        <v>33.4</v>
      </c>
      <c r="X82" s="70">
        <v>1967</v>
      </c>
      <c r="Y82" s="36">
        <v>20.5</v>
      </c>
      <c r="Z82" s="75">
        <v>1994</v>
      </c>
      <c r="AA82" s="42">
        <v>42.974999999999994</v>
      </c>
      <c r="AB82" s="63">
        <v>45</v>
      </c>
      <c r="AC82" s="71">
        <v>1895</v>
      </c>
      <c r="AD82" s="58">
        <v>42.73333333333333</v>
      </c>
      <c r="AE82" s="71">
        <v>1896</v>
      </c>
      <c r="AF82" s="58">
        <v>67.36666666666666</v>
      </c>
      <c r="AG82" s="71">
        <v>1956</v>
      </c>
      <c r="AH82" s="58">
        <v>46.400000000000006</v>
      </c>
      <c r="AI82" s="71">
        <v>1946</v>
      </c>
      <c r="AJ82" s="58">
        <v>17.066666666666666</v>
      </c>
      <c r="AK82" s="57"/>
      <c r="AL82" s="71">
        <v>1952</v>
      </c>
      <c r="AM82" s="57">
        <v>59.833333333333336</v>
      </c>
      <c r="AN82" s="71">
        <v>1956</v>
      </c>
      <c r="AO82" s="57">
        <v>26.583333333333332</v>
      </c>
      <c r="AP82" s="71">
        <v>1961</v>
      </c>
      <c r="AQ82" s="57">
        <v>43.041666666666664</v>
      </c>
      <c r="AR82" s="57"/>
      <c r="AS82" s="72">
        <v>1988</v>
      </c>
      <c r="AT82" s="57">
        <v>37.449999999999996</v>
      </c>
      <c r="AU82" s="72">
        <v>1944</v>
      </c>
      <c r="AV82" s="57">
        <v>49.083333333333336</v>
      </c>
      <c r="AW82" s="72">
        <v>1960</v>
      </c>
      <c r="AX82" s="57">
        <v>43.06666666666666</v>
      </c>
      <c r="AY82" s="46"/>
      <c r="AZ82" s="77">
        <v>1953</v>
      </c>
      <c r="BA82" s="59">
        <v>65.25</v>
      </c>
      <c r="BC82" s="70">
        <v>1972</v>
      </c>
    </row>
    <row r="83" spans="1:55" ht="15">
      <c r="A83" s="65">
        <v>79</v>
      </c>
      <c r="B83" s="70">
        <v>2010</v>
      </c>
      <c r="C83" s="36">
        <v>15.1</v>
      </c>
      <c r="D83" s="70">
        <v>1924</v>
      </c>
      <c r="E83" s="36">
        <v>18.5</v>
      </c>
      <c r="F83" s="70">
        <v>2009</v>
      </c>
      <c r="G83" s="36">
        <v>30.1</v>
      </c>
      <c r="H83" s="70">
        <v>1929</v>
      </c>
      <c r="I83" s="36">
        <v>44.4</v>
      </c>
      <c r="J83" s="70">
        <v>1992</v>
      </c>
      <c r="K83" s="36">
        <v>56.2</v>
      </c>
      <c r="L83" s="70">
        <v>1999</v>
      </c>
      <c r="M83" s="36">
        <v>65.4</v>
      </c>
      <c r="N83" s="70">
        <v>1976</v>
      </c>
      <c r="O83" s="36">
        <v>70</v>
      </c>
      <c r="P83" s="70">
        <v>1896</v>
      </c>
      <c r="Q83" s="36">
        <v>67.5</v>
      </c>
      <c r="R83" s="70">
        <v>1983</v>
      </c>
      <c r="S83" s="36">
        <v>59.1</v>
      </c>
      <c r="T83" s="70">
        <v>1989</v>
      </c>
      <c r="U83" s="36">
        <v>47.8</v>
      </c>
      <c r="V83" s="70">
        <v>1962</v>
      </c>
      <c r="W83" s="36">
        <v>33.4</v>
      </c>
      <c r="X83" s="70">
        <v>1971</v>
      </c>
      <c r="Y83" s="36">
        <v>20.5</v>
      </c>
      <c r="Z83" s="75">
        <v>1968</v>
      </c>
      <c r="AA83" s="42">
        <v>43.008333333333326</v>
      </c>
      <c r="AB83" s="63">
        <v>44</v>
      </c>
      <c r="AC83" s="71">
        <v>2009</v>
      </c>
      <c r="AD83" s="58">
        <v>42.73333333333333</v>
      </c>
      <c r="AE83" s="71">
        <v>1947</v>
      </c>
      <c r="AF83" s="58">
        <v>67.43333333333332</v>
      </c>
      <c r="AG83" s="71">
        <v>1906</v>
      </c>
      <c r="AH83" s="58">
        <v>46.5</v>
      </c>
      <c r="AI83" s="71">
        <v>1951</v>
      </c>
      <c r="AJ83" s="58">
        <v>17.2</v>
      </c>
      <c r="AK83" s="57"/>
      <c r="AL83" s="71">
        <v>1908</v>
      </c>
      <c r="AM83" s="57">
        <v>59.900000000000006</v>
      </c>
      <c r="AN83" s="71">
        <v>1946</v>
      </c>
      <c r="AO83" s="57">
        <v>26.599999999999998</v>
      </c>
      <c r="AP83" s="71">
        <v>1910</v>
      </c>
      <c r="AQ83" s="57">
        <v>43.07500000000001</v>
      </c>
      <c r="AR83" s="57"/>
      <c r="AS83" s="72">
        <v>2004</v>
      </c>
      <c r="AT83" s="57">
        <v>37.46666666666666</v>
      </c>
      <c r="AU83" s="72">
        <v>1990</v>
      </c>
      <c r="AV83" s="57">
        <v>49.083333333333336</v>
      </c>
      <c r="AW83" s="72">
        <v>1909</v>
      </c>
      <c r="AX83" s="57">
        <v>43.099999999999994</v>
      </c>
      <c r="AY83" s="46"/>
      <c r="AZ83" s="77">
        <v>2003</v>
      </c>
      <c r="BA83" s="59">
        <v>65.25</v>
      </c>
      <c r="BC83" s="70">
        <v>1973</v>
      </c>
    </row>
    <row r="84" spans="1:55" ht="15">
      <c r="A84" s="65">
        <v>80</v>
      </c>
      <c r="B84" s="70">
        <v>2015</v>
      </c>
      <c r="C84" s="36">
        <v>15.3</v>
      </c>
      <c r="D84" s="70">
        <v>1969</v>
      </c>
      <c r="E84" s="36">
        <v>18.5</v>
      </c>
      <c r="F84" s="70">
        <v>1963</v>
      </c>
      <c r="G84" s="36">
        <v>30.4</v>
      </c>
      <c r="H84" s="70">
        <v>1954</v>
      </c>
      <c r="I84" s="36">
        <v>44.4</v>
      </c>
      <c r="J84" s="70">
        <v>1926</v>
      </c>
      <c r="K84" s="57">
        <v>56.3</v>
      </c>
      <c r="L84" s="70">
        <v>1922</v>
      </c>
      <c r="M84" s="36">
        <v>65.5</v>
      </c>
      <c r="N84" s="70">
        <v>1995</v>
      </c>
      <c r="O84" s="36">
        <v>70</v>
      </c>
      <c r="P84" s="70">
        <v>1913</v>
      </c>
      <c r="Q84" s="36">
        <v>67.5</v>
      </c>
      <c r="R84" s="70">
        <v>1930</v>
      </c>
      <c r="S84" s="36">
        <v>59.2</v>
      </c>
      <c r="T84" s="70">
        <v>1982</v>
      </c>
      <c r="U84" s="36">
        <v>47.9</v>
      </c>
      <c r="V84" s="70">
        <v>1952</v>
      </c>
      <c r="W84" s="36">
        <v>33.5</v>
      </c>
      <c r="X84" s="70">
        <v>1954</v>
      </c>
      <c r="Y84" s="36">
        <v>20.7</v>
      </c>
      <c r="Z84" s="75">
        <v>1952</v>
      </c>
      <c r="AA84" s="42">
        <v>43.05833333333333</v>
      </c>
      <c r="AB84" s="63">
        <v>43</v>
      </c>
      <c r="AC84" s="71">
        <v>1958</v>
      </c>
      <c r="AD84" s="58">
        <v>42.76666666666667</v>
      </c>
      <c r="AE84" s="71">
        <v>1911</v>
      </c>
      <c r="AF84" s="58">
        <v>67.43333333333334</v>
      </c>
      <c r="AG84" s="71">
        <v>1912</v>
      </c>
      <c r="AH84" s="58">
        <v>46.53333333333333</v>
      </c>
      <c r="AI84" s="71">
        <v>2002</v>
      </c>
      <c r="AJ84" s="58">
        <v>17.2</v>
      </c>
      <c r="AK84" s="57"/>
      <c r="AL84" s="71">
        <v>1944</v>
      </c>
      <c r="AM84" s="57">
        <v>59.949999999999996</v>
      </c>
      <c r="AN84" s="71">
        <v>1908</v>
      </c>
      <c r="AO84" s="57">
        <v>26.616666666666664</v>
      </c>
      <c r="AP84" s="71">
        <v>1981</v>
      </c>
      <c r="AQ84" s="57">
        <v>43.08333333333332</v>
      </c>
      <c r="AR84" s="57"/>
      <c r="AS84" s="72">
        <v>1908</v>
      </c>
      <c r="AT84" s="57">
        <v>37.666666666666664</v>
      </c>
      <c r="AU84" s="72">
        <v>1984</v>
      </c>
      <c r="AV84" s="57">
        <v>49.11666666666667</v>
      </c>
      <c r="AW84" s="72">
        <v>1899</v>
      </c>
      <c r="AX84" s="57">
        <v>43.1</v>
      </c>
      <c r="AY84" s="46"/>
      <c r="AZ84" s="77">
        <v>1991</v>
      </c>
      <c r="BA84" s="59">
        <v>65.275</v>
      </c>
      <c r="BC84" s="70">
        <v>1974</v>
      </c>
    </row>
    <row r="85" spans="1:55" ht="15">
      <c r="A85" s="65">
        <v>81</v>
      </c>
      <c r="B85" s="70">
        <v>1896</v>
      </c>
      <c r="C85" s="36">
        <v>15.4</v>
      </c>
      <c r="D85" s="70">
        <v>2011</v>
      </c>
      <c r="E85" s="36">
        <v>18.5</v>
      </c>
      <c r="F85" s="70">
        <v>1935</v>
      </c>
      <c r="G85" s="36">
        <v>30.5</v>
      </c>
      <c r="H85" s="70">
        <v>1960</v>
      </c>
      <c r="I85" s="36">
        <v>44.4</v>
      </c>
      <c r="J85" s="70">
        <v>1903</v>
      </c>
      <c r="K85" s="36">
        <v>56.4</v>
      </c>
      <c r="L85" s="70">
        <v>1939</v>
      </c>
      <c r="M85" s="36">
        <v>65.5</v>
      </c>
      <c r="N85" s="70">
        <v>2001</v>
      </c>
      <c r="O85" s="36">
        <v>70</v>
      </c>
      <c r="P85" s="70">
        <v>1922</v>
      </c>
      <c r="Q85" s="36">
        <v>67.5</v>
      </c>
      <c r="R85" s="70">
        <v>1987</v>
      </c>
      <c r="S85" s="36">
        <v>59.2</v>
      </c>
      <c r="T85" s="70">
        <v>1918</v>
      </c>
      <c r="U85" s="36">
        <v>48.1</v>
      </c>
      <c r="V85" s="70">
        <v>1958</v>
      </c>
      <c r="W85" s="36">
        <v>33.5</v>
      </c>
      <c r="X85" s="70">
        <v>1992</v>
      </c>
      <c r="Y85" s="36">
        <v>20.7</v>
      </c>
      <c r="Z85" s="75">
        <v>1933</v>
      </c>
      <c r="AA85" s="42">
        <v>43.175000000000004</v>
      </c>
      <c r="AB85" s="63">
        <v>42</v>
      </c>
      <c r="AC85" s="71">
        <v>1976</v>
      </c>
      <c r="AD85" s="58">
        <v>42.800000000000004</v>
      </c>
      <c r="AE85" s="71">
        <v>1916</v>
      </c>
      <c r="AF85" s="58">
        <v>67.5</v>
      </c>
      <c r="AG85" s="71">
        <v>1913</v>
      </c>
      <c r="AH85" s="58">
        <v>46.53333333333333</v>
      </c>
      <c r="AI85" s="71">
        <v>1979</v>
      </c>
      <c r="AJ85" s="58">
        <v>17.3</v>
      </c>
      <c r="AK85" s="57"/>
      <c r="AL85" s="71">
        <v>1898</v>
      </c>
      <c r="AM85" s="57">
        <v>59.96666666666667</v>
      </c>
      <c r="AN85" s="71">
        <v>1973</v>
      </c>
      <c r="AO85" s="57">
        <v>26.61666666666667</v>
      </c>
      <c r="AP85" s="71">
        <v>1973</v>
      </c>
      <c r="AQ85" s="57">
        <v>43.10833333333333</v>
      </c>
      <c r="AR85" s="57"/>
      <c r="AS85" s="72">
        <v>1952</v>
      </c>
      <c r="AT85" s="57">
        <v>37.666666666666664</v>
      </c>
      <c r="AU85" s="72">
        <v>1906</v>
      </c>
      <c r="AV85" s="57">
        <v>49.166666666666664</v>
      </c>
      <c r="AW85" s="72">
        <v>1913</v>
      </c>
      <c r="AX85" s="57">
        <v>43.141666666666666</v>
      </c>
      <c r="AY85" s="46"/>
      <c r="AZ85" s="77">
        <v>2013</v>
      </c>
      <c r="BA85" s="59">
        <v>65.3</v>
      </c>
      <c r="BC85" s="70">
        <v>1975</v>
      </c>
    </row>
    <row r="86" spans="1:55" ht="15">
      <c r="A86" s="65">
        <v>82</v>
      </c>
      <c r="B86" s="70">
        <v>1902</v>
      </c>
      <c r="C86" s="36">
        <v>15.4</v>
      </c>
      <c r="D86" s="70">
        <v>1909</v>
      </c>
      <c r="E86" s="36">
        <v>18.6</v>
      </c>
      <c r="F86" s="70">
        <v>1988</v>
      </c>
      <c r="G86" s="36">
        <v>30.5</v>
      </c>
      <c r="H86" s="70">
        <v>1984</v>
      </c>
      <c r="I86" s="36">
        <v>44.5</v>
      </c>
      <c r="J86" s="70">
        <v>1978</v>
      </c>
      <c r="K86" s="36">
        <v>56.5</v>
      </c>
      <c r="L86" s="70">
        <v>1941</v>
      </c>
      <c r="M86" s="36">
        <v>65.6</v>
      </c>
      <c r="N86" s="70">
        <v>1898</v>
      </c>
      <c r="O86" s="36">
        <v>70.1</v>
      </c>
      <c r="P86" s="70">
        <v>2000</v>
      </c>
      <c r="Q86" s="36">
        <v>67.6</v>
      </c>
      <c r="R86" s="70">
        <v>1979</v>
      </c>
      <c r="S86" s="36">
        <v>59.3</v>
      </c>
      <c r="T86" s="70">
        <v>1955</v>
      </c>
      <c r="U86" s="36">
        <v>48.1</v>
      </c>
      <c r="V86" s="70">
        <v>1928</v>
      </c>
      <c r="W86" s="36">
        <v>33.8</v>
      </c>
      <c r="X86" s="70">
        <v>1900</v>
      </c>
      <c r="Y86" s="36">
        <v>20.8</v>
      </c>
      <c r="Z86" s="75">
        <v>1954</v>
      </c>
      <c r="AA86" s="42">
        <v>43.18333333333334</v>
      </c>
      <c r="AB86" s="63">
        <v>41</v>
      </c>
      <c r="AC86" s="71">
        <v>1930</v>
      </c>
      <c r="AD86" s="58">
        <v>42.833333333333336</v>
      </c>
      <c r="AE86" s="71">
        <v>1984</v>
      </c>
      <c r="AF86" s="58">
        <v>67.53333333333332</v>
      </c>
      <c r="AG86" s="71">
        <v>1968</v>
      </c>
      <c r="AH86" s="58">
        <v>46.53333333333333</v>
      </c>
      <c r="AI86" s="71">
        <v>1957</v>
      </c>
      <c r="AJ86" s="58">
        <v>17.333333333333332</v>
      </c>
      <c r="AK86" s="57"/>
      <c r="AL86" s="71">
        <v>1964</v>
      </c>
      <c r="AM86" s="57">
        <v>60</v>
      </c>
      <c r="AN86" s="71">
        <v>1938</v>
      </c>
      <c r="AO86" s="57">
        <v>26.633333333333336</v>
      </c>
      <c r="AP86" s="71">
        <v>1911</v>
      </c>
      <c r="AQ86" s="57">
        <v>43.15833333333333</v>
      </c>
      <c r="AR86" s="57"/>
      <c r="AS86" s="76">
        <v>1954</v>
      </c>
      <c r="AT86" s="57">
        <v>37.68333333333334</v>
      </c>
      <c r="AU86" s="72">
        <v>1982</v>
      </c>
      <c r="AV86" s="57">
        <v>49.23333333333333</v>
      </c>
      <c r="AW86" s="72">
        <v>1933</v>
      </c>
      <c r="AX86" s="57">
        <v>43.15833333333333</v>
      </c>
      <c r="AY86" s="46"/>
      <c r="AZ86" s="77">
        <v>1925</v>
      </c>
      <c r="BA86" s="59">
        <v>65.325</v>
      </c>
      <c r="BC86" s="70">
        <v>1976</v>
      </c>
    </row>
    <row r="87" spans="1:55" ht="15">
      <c r="A87" s="65">
        <v>83</v>
      </c>
      <c r="B87" s="70">
        <v>1975</v>
      </c>
      <c r="C87" s="36">
        <v>15.6</v>
      </c>
      <c r="D87" s="70">
        <v>1977</v>
      </c>
      <c r="E87" s="36">
        <v>18.7</v>
      </c>
      <c r="F87" s="70">
        <v>2015</v>
      </c>
      <c r="G87" s="36">
        <v>30.7</v>
      </c>
      <c r="H87" s="70">
        <v>2004</v>
      </c>
      <c r="I87" s="36">
        <v>44.6</v>
      </c>
      <c r="J87" s="70">
        <v>2006</v>
      </c>
      <c r="K87" s="36">
        <v>56.5</v>
      </c>
      <c r="L87" s="70">
        <v>1959</v>
      </c>
      <c r="M87" s="36">
        <v>65.7</v>
      </c>
      <c r="N87" s="70">
        <v>1941</v>
      </c>
      <c r="O87" s="36">
        <v>70.1</v>
      </c>
      <c r="P87" s="70">
        <v>2013</v>
      </c>
      <c r="Q87" s="36">
        <v>67.6</v>
      </c>
      <c r="R87" s="70">
        <v>1988</v>
      </c>
      <c r="S87" s="36">
        <v>59.3</v>
      </c>
      <c r="T87" s="70">
        <v>2004</v>
      </c>
      <c r="U87" s="36">
        <v>48.2</v>
      </c>
      <c r="V87" s="70">
        <v>1974</v>
      </c>
      <c r="W87" s="36">
        <v>33.9</v>
      </c>
      <c r="X87" s="70">
        <v>1956</v>
      </c>
      <c r="Y87" s="36">
        <v>20.8</v>
      </c>
      <c r="Z87" s="75">
        <v>1911</v>
      </c>
      <c r="AA87" s="42">
        <v>43.19166666666667</v>
      </c>
      <c r="AB87" s="63">
        <v>40</v>
      </c>
      <c r="AC87" s="71">
        <v>1963</v>
      </c>
      <c r="AD87" s="58">
        <v>42.833333333333336</v>
      </c>
      <c r="AE87" s="71">
        <v>1953</v>
      </c>
      <c r="AF87" s="58">
        <v>67.53333333333333</v>
      </c>
      <c r="AG87" s="71">
        <v>1927</v>
      </c>
      <c r="AH87" s="58">
        <v>46.666666666666664</v>
      </c>
      <c r="AI87" s="71">
        <v>1908</v>
      </c>
      <c r="AJ87" s="58">
        <v>17.366666666666667</v>
      </c>
      <c r="AK87" s="57"/>
      <c r="AL87" s="71">
        <v>1980</v>
      </c>
      <c r="AM87" s="57">
        <v>60.03333333333333</v>
      </c>
      <c r="AN87" s="71">
        <v>1965</v>
      </c>
      <c r="AO87" s="57">
        <v>26.649999999999995</v>
      </c>
      <c r="AP87" s="71">
        <v>1933</v>
      </c>
      <c r="AQ87" s="57">
        <v>43.18333333333334</v>
      </c>
      <c r="AR87" s="57"/>
      <c r="AS87" s="72">
        <v>1985</v>
      </c>
      <c r="AT87" s="57">
        <v>37.76666666666667</v>
      </c>
      <c r="AU87" s="72">
        <v>1918</v>
      </c>
      <c r="AV87" s="57">
        <v>49.36666666666667</v>
      </c>
      <c r="AW87" s="72">
        <v>1921</v>
      </c>
      <c r="AX87" s="57">
        <v>43.20833333333333</v>
      </c>
      <c r="AY87" s="46"/>
      <c r="AZ87" s="77">
        <v>1923</v>
      </c>
      <c r="BA87" s="59">
        <v>65.35</v>
      </c>
      <c r="BC87" s="70">
        <v>1977</v>
      </c>
    </row>
    <row r="88" spans="1:55" ht="15">
      <c r="A88" s="65">
        <v>84</v>
      </c>
      <c r="B88" s="70">
        <v>1923</v>
      </c>
      <c r="C88" s="36">
        <v>15.7</v>
      </c>
      <c r="D88" s="70">
        <v>1932</v>
      </c>
      <c r="E88" s="36">
        <v>18.9</v>
      </c>
      <c r="F88" s="70">
        <v>1925</v>
      </c>
      <c r="G88" s="36">
        <v>30.9</v>
      </c>
      <c r="H88" s="70">
        <v>1980</v>
      </c>
      <c r="I88" s="36">
        <v>44.7</v>
      </c>
      <c r="J88" s="70">
        <v>2015</v>
      </c>
      <c r="K88" s="36">
        <v>56.6</v>
      </c>
      <c r="L88" s="70">
        <v>1970</v>
      </c>
      <c r="M88" s="36">
        <v>65.8</v>
      </c>
      <c r="N88" s="70">
        <v>1986</v>
      </c>
      <c r="O88" s="36">
        <v>70.1</v>
      </c>
      <c r="P88" s="70">
        <v>1901</v>
      </c>
      <c r="Q88" s="36">
        <v>67.8</v>
      </c>
      <c r="R88" s="70">
        <v>1997</v>
      </c>
      <c r="S88" s="36">
        <v>59.4</v>
      </c>
      <c r="T88" s="70">
        <v>1901</v>
      </c>
      <c r="U88" s="36">
        <v>48.3</v>
      </c>
      <c r="V88" s="70">
        <v>1988</v>
      </c>
      <c r="W88" s="36">
        <v>33.9</v>
      </c>
      <c r="X88" s="70">
        <v>1991</v>
      </c>
      <c r="Y88" s="36">
        <v>20.8</v>
      </c>
      <c r="Z88" s="75">
        <v>2003</v>
      </c>
      <c r="AA88" s="42">
        <v>43.199999999999996</v>
      </c>
      <c r="AB88" s="63">
        <v>39</v>
      </c>
      <c r="AC88" s="71">
        <v>1898</v>
      </c>
      <c r="AD88" s="57">
        <v>43.03333333333333</v>
      </c>
      <c r="AE88" s="71">
        <v>1944</v>
      </c>
      <c r="AF88" s="58">
        <v>67.53333333333335</v>
      </c>
      <c r="AG88" s="71">
        <v>1946</v>
      </c>
      <c r="AH88" s="58">
        <v>46.666666666666664</v>
      </c>
      <c r="AI88" s="71">
        <v>1940</v>
      </c>
      <c r="AJ88" s="58">
        <v>17.433333333333334</v>
      </c>
      <c r="AK88" s="57"/>
      <c r="AL88" s="71">
        <v>1925</v>
      </c>
      <c r="AM88" s="57">
        <v>60.050000000000004</v>
      </c>
      <c r="AN88" s="71">
        <v>2010</v>
      </c>
      <c r="AO88" s="57">
        <v>26.683333333333337</v>
      </c>
      <c r="AP88" s="71">
        <v>1985</v>
      </c>
      <c r="AQ88" s="57">
        <v>43.21666666666667</v>
      </c>
      <c r="AR88" s="57"/>
      <c r="AS88" s="72">
        <v>1925</v>
      </c>
      <c r="AT88" s="57">
        <v>37.833333333333336</v>
      </c>
      <c r="AU88" s="72">
        <v>1971</v>
      </c>
      <c r="AV88" s="57">
        <v>49.38333333333333</v>
      </c>
      <c r="AW88" s="72">
        <v>2012</v>
      </c>
      <c r="AX88" s="57">
        <v>43.20833333333333</v>
      </c>
      <c r="AY88" s="46"/>
      <c r="AZ88" s="77">
        <v>2001</v>
      </c>
      <c r="BA88" s="59">
        <v>65.35000000000001</v>
      </c>
      <c r="BC88" s="70">
        <v>1978</v>
      </c>
    </row>
    <row r="89" spans="1:55" ht="15">
      <c r="A89" s="65">
        <v>85</v>
      </c>
      <c r="B89" s="70">
        <v>1946</v>
      </c>
      <c r="C89" s="36">
        <v>15.7</v>
      </c>
      <c r="D89" s="70">
        <v>1940</v>
      </c>
      <c r="E89" s="36">
        <v>19</v>
      </c>
      <c r="F89" s="70">
        <v>1929</v>
      </c>
      <c r="G89" s="36">
        <v>31</v>
      </c>
      <c r="H89" s="70">
        <v>1969</v>
      </c>
      <c r="I89" s="36">
        <v>44.9</v>
      </c>
      <c r="J89" s="70">
        <v>1949</v>
      </c>
      <c r="K89" s="36">
        <v>56.7</v>
      </c>
      <c r="L89" s="70">
        <v>1973</v>
      </c>
      <c r="M89" s="36">
        <v>65.8</v>
      </c>
      <c r="N89" s="70">
        <v>1975</v>
      </c>
      <c r="O89" s="36">
        <v>70.2</v>
      </c>
      <c r="P89" s="70">
        <v>1960</v>
      </c>
      <c r="Q89" s="36">
        <v>67.9</v>
      </c>
      <c r="R89" s="70">
        <v>2003</v>
      </c>
      <c r="S89" s="36">
        <v>59.4</v>
      </c>
      <c r="T89" s="70">
        <v>1961</v>
      </c>
      <c r="U89" s="36">
        <v>48.5</v>
      </c>
      <c r="V89" s="70">
        <v>1983</v>
      </c>
      <c r="W89" s="36">
        <v>34.2</v>
      </c>
      <c r="X89" s="70">
        <v>1936</v>
      </c>
      <c r="Y89" s="36">
        <v>21.3</v>
      </c>
      <c r="Z89" s="75">
        <v>1922</v>
      </c>
      <c r="AA89" s="42">
        <v>43.21666666666666</v>
      </c>
      <c r="AB89" s="63">
        <v>38</v>
      </c>
      <c r="AC89" s="71">
        <v>1964</v>
      </c>
      <c r="AD89" s="58">
        <v>43.23333333333333</v>
      </c>
      <c r="AE89" s="71">
        <v>1899</v>
      </c>
      <c r="AF89" s="58">
        <v>67.63333333333334</v>
      </c>
      <c r="AG89" s="71">
        <v>1975</v>
      </c>
      <c r="AH89" s="58">
        <v>46.73333333333333</v>
      </c>
      <c r="AI89" s="71">
        <v>1939</v>
      </c>
      <c r="AJ89" s="58">
        <v>17.5</v>
      </c>
      <c r="AK89" s="57"/>
      <c r="AL89" s="71">
        <v>1986</v>
      </c>
      <c r="AM89" s="57">
        <v>60.050000000000004</v>
      </c>
      <c r="AN89" s="71">
        <v>1897</v>
      </c>
      <c r="AO89" s="57">
        <v>26.71666666666667</v>
      </c>
      <c r="AP89" s="71">
        <v>2001</v>
      </c>
      <c r="AQ89" s="57">
        <v>43.225</v>
      </c>
      <c r="AR89" s="57"/>
      <c r="AS89" s="72">
        <v>1949</v>
      </c>
      <c r="AT89" s="57">
        <v>37.86666666666667</v>
      </c>
      <c r="AU89" s="72">
        <v>1949</v>
      </c>
      <c r="AV89" s="57">
        <v>49.416666666666664</v>
      </c>
      <c r="AW89" s="72">
        <v>1943</v>
      </c>
      <c r="AX89" s="57">
        <v>43.25833333333333</v>
      </c>
      <c r="AY89" s="46"/>
      <c r="AZ89" s="77">
        <v>1944</v>
      </c>
      <c r="BA89" s="59">
        <v>65.4</v>
      </c>
      <c r="BC89" s="70">
        <v>1979</v>
      </c>
    </row>
    <row r="90" spans="1:55" ht="15">
      <c r="A90" s="65">
        <v>86</v>
      </c>
      <c r="B90" s="70">
        <v>1949</v>
      </c>
      <c r="C90" s="36">
        <v>16.1</v>
      </c>
      <c r="D90" s="70">
        <v>1897</v>
      </c>
      <c r="E90" s="36">
        <v>19.2</v>
      </c>
      <c r="F90" s="70">
        <v>1905</v>
      </c>
      <c r="G90" s="36">
        <v>31.2</v>
      </c>
      <c r="H90" s="70">
        <v>1913</v>
      </c>
      <c r="I90" s="36">
        <v>45</v>
      </c>
      <c r="J90" s="70">
        <v>1902</v>
      </c>
      <c r="K90" s="36">
        <v>56.9</v>
      </c>
      <c r="L90" s="70">
        <v>1984</v>
      </c>
      <c r="M90" s="36">
        <v>65.8</v>
      </c>
      <c r="N90" s="70">
        <v>1980</v>
      </c>
      <c r="O90" s="36">
        <v>70.3</v>
      </c>
      <c r="P90" s="70">
        <v>1961</v>
      </c>
      <c r="Q90" s="36">
        <v>67.9</v>
      </c>
      <c r="R90" s="70">
        <v>1900</v>
      </c>
      <c r="S90" s="36">
        <v>59.6</v>
      </c>
      <c r="T90" s="70">
        <v>2015</v>
      </c>
      <c r="U90" s="40">
        <v>48.5</v>
      </c>
      <c r="V90" s="70">
        <v>1917</v>
      </c>
      <c r="W90" s="36">
        <v>34.4</v>
      </c>
      <c r="X90" s="70">
        <v>1907</v>
      </c>
      <c r="Y90" s="36">
        <v>21.5</v>
      </c>
      <c r="Z90" s="75">
        <v>1984</v>
      </c>
      <c r="AA90" s="42">
        <v>43.25</v>
      </c>
      <c r="AB90" s="63">
        <v>37</v>
      </c>
      <c r="AC90" s="71">
        <v>1925</v>
      </c>
      <c r="AD90" s="58">
        <v>43.300000000000004</v>
      </c>
      <c r="AE90" s="71">
        <v>1923</v>
      </c>
      <c r="AF90" s="58">
        <v>67.63333333333334</v>
      </c>
      <c r="AG90" s="71">
        <v>1983</v>
      </c>
      <c r="AH90" s="58">
        <v>46.76666666666667</v>
      </c>
      <c r="AI90" s="71">
        <v>1992</v>
      </c>
      <c r="AJ90" s="58">
        <v>17.53333333333333</v>
      </c>
      <c r="AK90" s="57"/>
      <c r="AL90" s="71">
        <v>1970</v>
      </c>
      <c r="AM90" s="57">
        <v>60.16666666666666</v>
      </c>
      <c r="AN90" s="71">
        <v>1984</v>
      </c>
      <c r="AO90" s="57">
        <v>26.816666666666666</v>
      </c>
      <c r="AP90" s="71">
        <v>2011</v>
      </c>
      <c r="AQ90" s="57">
        <v>43.24166666666667</v>
      </c>
      <c r="AR90" s="57"/>
      <c r="AS90" s="72">
        <v>1995</v>
      </c>
      <c r="AT90" s="57">
        <v>37.93333333333334</v>
      </c>
      <c r="AU90" s="72">
        <v>1988</v>
      </c>
      <c r="AV90" s="57">
        <v>49.416666666666664</v>
      </c>
      <c r="AW90" s="72">
        <v>1989</v>
      </c>
      <c r="AX90" s="57">
        <v>43.25833333333333</v>
      </c>
      <c r="AY90" s="46"/>
      <c r="AZ90" s="77">
        <v>1999</v>
      </c>
      <c r="BA90" s="59">
        <v>65.4</v>
      </c>
      <c r="BC90" s="70">
        <v>1980</v>
      </c>
    </row>
    <row r="91" spans="1:55" ht="15">
      <c r="A91" s="65">
        <v>87</v>
      </c>
      <c r="B91" s="70">
        <v>1967</v>
      </c>
      <c r="C91" s="36">
        <v>16.1</v>
      </c>
      <c r="D91" s="70">
        <v>1925</v>
      </c>
      <c r="E91" s="36">
        <v>19.3</v>
      </c>
      <c r="F91" s="70">
        <v>1998</v>
      </c>
      <c r="G91" s="36">
        <v>31.3</v>
      </c>
      <c r="H91" s="70">
        <v>1931</v>
      </c>
      <c r="I91" s="36">
        <v>45</v>
      </c>
      <c r="J91" s="70">
        <v>2001</v>
      </c>
      <c r="K91" s="36">
        <v>57</v>
      </c>
      <c r="L91" s="70">
        <v>1898</v>
      </c>
      <c r="M91" s="36">
        <v>65.9</v>
      </c>
      <c r="N91" s="70">
        <v>1989</v>
      </c>
      <c r="O91" s="36">
        <v>70.3</v>
      </c>
      <c r="P91" s="70">
        <v>1993</v>
      </c>
      <c r="Q91" s="36">
        <v>67.9</v>
      </c>
      <c r="R91" s="70">
        <v>1959</v>
      </c>
      <c r="S91" s="36">
        <v>59.6</v>
      </c>
      <c r="T91" s="70">
        <v>1927</v>
      </c>
      <c r="U91" s="36">
        <v>48.6</v>
      </c>
      <c r="V91" s="70">
        <v>1960</v>
      </c>
      <c r="W91" s="36">
        <v>34.4</v>
      </c>
      <c r="X91" s="70">
        <v>1953</v>
      </c>
      <c r="Y91" s="36">
        <v>21.5</v>
      </c>
      <c r="Z91" s="75">
        <v>1986</v>
      </c>
      <c r="AA91" s="42">
        <v>43.291666666666664</v>
      </c>
      <c r="AB91" s="63">
        <v>36</v>
      </c>
      <c r="AC91" s="71">
        <v>1973</v>
      </c>
      <c r="AD91" s="58">
        <v>43.4</v>
      </c>
      <c r="AE91" s="71">
        <v>1939</v>
      </c>
      <c r="AF91" s="58">
        <v>67.66666666666667</v>
      </c>
      <c r="AG91" s="71">
        <v>2008</v>
      </c>
      <c r="AH91" s="58">
        <v>46.833333333333336</v>
      </c>
      <c r="AI91" s="71">
        <v>1989</v>
      </c>
      <c r="AJ91" s="58">
        <v>17.666666666666668</v>
      </c>
      <c r="AK91" s="57"/>
      <c r="AL91" s="71">
        <v>1919</v>
      </c>
      <c r="AM91" s="57">
        <v>60.166666666666664</v>
      </c>
      <c r="AN91" s="71">
        <v>1902</v>
      </c>
      <c r="AO91" s="57">
        <v>26.833333333333332</v>
      </c>
      <c r="AP91" s="71">
        <v>1914</v>
      </c>
      <c r="AQ91" s="57">
        <v>43.275</v>
      </c>
      <c r="AR91" s="57"/>
      <c r="AS91" s="72">
        <v>1910</v>
      </c>
      <c r="AT91" s="57">
        <v>38.13333333333333</v>
      </c>
      <c r="AU91" s="72">
        <v>1975</v>
      </c>
      <c r="AV91" s="57">
        <v>49.43333333333333</v>
      </c>
      <c r="AW91" s="72">
        <v>2010</v>
      </c>
      <c r="AX91" s="57">
        <v>43.266666666666666</v>
      </c>
      <c r="AY91" s="46"/>
      <c r="AZ91" s="77">
        <v>1932</v>
      </c>
      <c r="BA91" s="59">
        <v>65.475</v>
      </c>
      <c r="BC91" s="70">
        <v>1981</v>
      </c>
    </row>
    <row r="92" spans="1:55" ht="15">
      <c r="A92" s="65">
        <v>88</v>
      </c>
      <c r="B92" s="70">
        <v>1942</v>
      </c>
      <c r="C92" s="36">
        <v>16.2</v>
      </c>
      <c r="D92" s="70">
        <v>1957</v>
      </c>
      <c r="E92" s="36">
        <v>19.3</v>
      </c>
      <c r="F92" s="70">
        <v>1961</v>
      </c>
      <c r="G92" s="36">
        <v>31.5</v>
      </c>
      <c r="H92" s="70">
        <v>2015</v>
      </c>
      <c r="I92" s="36">
        <v>45</v>
      </c>
      <c r="J92" s="70">
        <v>1914</v>
      </c>
      <c r="K92" s="36">
        <v>57.1</v>
      </c>
      <c r="L92" s="70">
        <v>1952</v>
      </c>
      <c r="M92" s="36">
        <v>65.9</v>
      </c>
      <c r="N92" s="70">
        <v>1939</v>
      </c>
      <c r="O92" s="36">
        <v>70.4</v>
      </c>
      <c r="P92" s="70">
        <v>1918</v>
      </c>
      <c r="Q92" s="36">
        <v>68</v>
      </c>
      <c r="R92" s="70">
        <v>1940</v>
      </c>
      <c r="S92" s="36">
        <v>59.8</v>
      </c>
      <c r="T92" s="70">
        <v>1970</v>
      </c>
      <c r="U92" s="36">
        <v>48.6</v>
      </c>
      <c r="V92" s="70">
        <v>2012</v>
      </c>
      <c r="W92" s="36">
        <v>34.4</v>
      </c>
      <c r="X92" s="70">
        <v>1993</v>
      </c>
      <c r="Y92" s="36">
        <v>21.6</v>
      </c>
      <c r="Z92" s="75">
        <v>1983</v>
      </c>
      <c r="AA92" s="42">
        <v>43.35833333333334</v>
      </c>
      <c r="AB92" s="63">
        <v>35</v>
      </c>
      <c r="AC92" s="71">
        <v>1994</v>
      </c>
      <c r="AD92" s="58">
        <v>43.43333333333334</v>
      </c>
      <c r="AE92" s="71">
        <v>1941</v>
      </c>
      <c r="AF92" s="58">
        <v>67.66666666666667</v>
      </c>
      <c r="AG92" s="71">
        <v>1939</v>
      </c>
      <c r="AH92" s="58">
        <v>46.86666666666667</v>
      </c>
      <c r="AI92" s="71">
        <v>1975</v>
      </c>
      <c r="AJ92" s="58">
        <v>17.766666666666666</v>
      </c>
      <c r="AK92" s="57"/>
      <c r="AL92" s="71">
        <v>1911</v>
      </c>
      <c r="AM92" s="57">
        <v>60.18333333333333</v>
      </c>
      <c r="AN92" s="71">
        <v>1907</v>
      </c>
      <c r="AO92" s="57">
        <v>26.849999999999998</v>
      </c>
      <c r="AP92" s="71">
        <v>1990</v>
      </c>
      <c r="AQ92" s="57">
        <v>43.28333333333333</v>
      </c>
      <c r="AR92" s="57"/>
      <c r="AS92" s="72">
        <v>1976</v>
      </c>
      <c r="AT92" s="57">
        <v>38.18333333333333</v>
      </c>
      <c r="AU92" s="72">
        <v>1963</v>
      </c>
      <c r="AV92" s="57">
        <v>49.449999999999996</v>
      </c>
      <c r="AW92" s="72">
        <v>1937</v>
      </c>
      <c r="AX92" s="57">
        <v>43.275000000000006</v>
      </c>
      <c r="AY92" s="46"/>
      <c r="AZ92" s="77">
        <v>1970</v>
      </c>
      <c r="BA92" s="59">
        <v>65.475</v>
      </c>
      <c r="BC92" s="70">
        <v>1982</v>
      </c>
    </row>
    <row r="93" spans="1:55" ht="15">
      <c r="A93" s="65">
        <v>89</v>
      </c>
      <c r="B93" s="70">
        <v>2016</v>
      </c>
      <c r="C93" s="36">
        <v>16.2</v>
      </c>
      <c r="D93" s="70">
        <v>1926</v>
      </c>
      <c r="E93" s="36">
        <v>19.4</v>
      </c>
      <c r="F93" s="70">
        <v>1983</v>
      </c>
      <c r="G93" s="36">
        <v>31.5</v>
      </c>
      <c r="H93" s="70">
        <v>2012</v>
      </c>
      <c r="I93" s="36">
        <v>45.1</v>
      </c>
      <c r="J93" s="70">
        <v>2000</v>
      </c>
      <c r="K93" s="36">
        <v>57.1</v>
      </c>
      <c r="L93" s="70">
        <v>1896</v>
      </c>
      <c r="M93" s="36">
        <v>66</v>
      </c>
      <c r="N93" s="70">
        <v>1970</v>
      </c>
      <c r="O93" s="36">
        <v>70.4</v>
      </c>
      <c r="P93" s="70">
        <v>1932</v>
      </c>
      <c r="Q93" s="36">
        <v>68</v>
      </c>
      <c r="R93" s="70">
        <v>1947</v>
      </c>
      <c r="S93" s="36">
        <v>59.8</v>
      </c>
      <c r="T93" s="70">
        <v>1922</v>
      </c>
      <c r="U93" s="36">
        <v>48.9</v>
      </c>
      <c r="V93" s="70">
        <v>1954</v>
      </c>
      <c r="W93" s="36">
        <v>34.5</v>
      </c>
      <c r="X93" s="70">
        <v>1896</v>
      </c>
      <c r="Y93" s="36">
        <v>21.7</v>
      </c>
      <c r="Z93" s="75">
        <v>1930</v>
      </c>
      <c r="AA93" s="42">
        <v>43.39166666666666</v>
      </c>
      <c r="AB93" s="63">
        <v>34</v>
      </c>
      <c r="AC93" s="71">
        <v>1945</v>
      </c>
      <c r="AD93" s="58">
        <v>43.5</v>
      </c>
      <c r="AE93" s="71">
        <v>1976</v>
      </c>
      <c r="AF93" s="58">
        <v>67.66666666666667</v>
      </c>
      <c r="AG93" s="71">
        <v>2000</v>
      </c>
      <c r="AH93" s="58">
        <v>47</v>
      </c>
      <c r="AI93" s="71">
        <v>2009</v>
      </c>
      <c r="AJ93" s="58">
        <v>17.8</v>
      </c>
      <c r="AK93" s="57"/>
      <c r="AL93" s="71">
        <v>1906</v>
      </c>
      <c r="AM93" s="57">
        <v>60.28333333333334</v>
      </c>
      <c r="AN93" s="71">
        <v>1952</v>
      </c>
      <c r="AO93" s="57">
        <v>26.899999999999995</v>
      </c>
      <c r="AP93" s="71">
        <v>1901</v>
      </c>
      <c r="AQ93" s="57">
        <v>43.291666666666664</v>
      </c>
      <c r="AR93" s="57"/>
      <c r="AS93" s="72">
        <v>1941</v>
      </c>
      <c r="AT93" s="57">
        <v>38.199999999999996</v>
      </c>
      <c r="AU93" s="72">
        <v>1921</v>
      </c>
      <c r="AV93" s="57">
        <v>49.5</v>
      </c>
      <c r="AW93" s="72">
        <v>1991</v>
      </c>
      <c r="AX93" s="57">
        <v>43.28333333333334</v>
      </c>
      <c r="AY93" s="46"/>
      <c r="AZ93" s="77">
        <v>1906</v>
      </c>
      <c r="BA93" s="59">
        <v>65.47500000000001</v>
      </c>
      <c r="BC93" s="70">
        <v>1983</v>
      </c>
    </row>
    <row r="94" spans="1:55" ht="15">
      <c r="A94" s="65">
        <v>90</v>
      </c>
      <c r="B94" s="70">
        <v>1941</v>
      </c>
      <c r="C94" s="36">
        <v>16.4</v>
      </c>
      <c r="D94" s="70">
        <v>1944</v>
      </c>
      <c r="E94" s="36">
        <v>19.4</v>
      </c>
      <c r="F94" s="70">
        <v>1907</v>
      </c>
      <c r="G94" s="36">
        <v>31.6</v>
      </c>
      <c r="H94" s="70">
        <v>1968</v>
      </c>
      <c r="I94" s="36">
        <v>45.2</v>
      </c>
      <c r="J94" s="70">
        <v>1986</v>
      </c>
      <c r="K94" s="36">
        <v>57.2</v>
      </c>
      <c r="L94" s="70">
        <v>1997</v>
      </c>
      <c r="M94" s="36">
        <v>66</v>
      </c>
      <c r="N94" s="70">
        <v>1910</v>
      </c>
      <c r="O94" s="36">
        <v>70.5</v>
      </c>
      <c r="P94" s="70">
        <v>1943</v>
      </c>
      <c r="Q94" s="36">
        <v>68</v>
      </c>
      <c r="R94" s="70">
        <v>1960</v>
      </c>
      <c r="S94" s="36">
        <v>59.9</v>
      </c>
      <c r="T94" s="70">
        <v>1968</v>
      </c>
      <c r="U94" s="36">
        <v>48.9</v>
      </c>
      <c r="V94" s="70">
        <v>2005</v>
      </c>
      <c r="W94" s="36">
        <v>34.5</v>
      </c>
      <c r="X94" s="70">
        <v>1905</v>
      </c>
      <c r="Y94" s="36">
        <v>21.7</v>
      </c>
      <c r="Z94" s="75">
        <v>1934</v>
      </c>
      <c r="AA94" s="42">
        <v>43.40833333333333</v>
      </c>
      <c r="AB94" s="63">
        <v>33</v>
      </c>
      <c r="AC94" s="71">
        <v>1990</v>
      </c>
      <c r="AD94" s="58">
        <v>43.56666666666666</v>
      </c>
      <c r="AE94" s="71">
        <v>1910</v>
      </c>
      <c r="AF94" s="58">
        <v>67.83333333333333</v>
      </c>
      <c r="AG94" s="71">
        <v>1934</v>
      </c>
      <c r="AH94" s="58">
        <v>47.06666666666666</v>
      </c>
      <c r="AI94" s="71">
        <v>1896</v>
      </c>
      <c r="AJ94" s="58">
        <v>17.866666666666664</v>
      </c>
      <c r="AK94" s="57"/>
      <c r="AL94" s="71">
        <v>2002</v>
      </c>
      <c r="AM94" s="57">
        <v>60.30000000000001</v>
      </c>
      <c r="AN94" s="71">
        <v>1943</v>
      </c>
      <c r="AO94" s="57">
        <v>26.916666666666668</v>
      </c>
      <c r="AP94" s="71">
        <v>1898</v>
      </c>
      <c r="AQ94" s="57">
        <v>43.34166666666667</v>
      </c>
      <c r="AR94" s="57"/>
      <c r="AS94" s="72">
        <v>1983</v>
      </c>
      <c r="AT94" s="57">
        <v>38.21666666666667</v>
      </c>
      <c r="AU94" s="72">
        <v>1922</v>
      </c>
      <c r="AV94" s="57">
        <v>49.51666666666667</v>
      </c>
      <c r="AW94" s="72">
        <v>1938</v>
      </c>
      <c r="AX94" s="57">
        <v>43.325</v>
      </c>
      <c r="AY94" s="46"/>
      <c r="AZ94" s="77">
        <v>1973</v>
      </c>
      <c r="BA94" s="59">
        <v>65.5</v>
      </c>
      <c r="BC94" s="70">
        <v>1984</v>
      </c>
    </row>
    <row r="95" spans="1:55" ht="15">
      <c r="A95" s="65">
        <v>91</v>
      </c>
      <c r="B95" s="70">
        <v>1960</v>
      </c>
      <c r="C95" s="36">
        <v>16.7</v>
      </c>
      <c r="D95" s="70">
        <v>1935</v>
      </c>
      <c r="E95" s="36">
        <v>19.6</v>
      </c>
      <c r="F95" s="70">
        <v>1994</v>
      </c>
      <c r="G95" s="36">
        <v>31.6</v>
      </c>
      <c r="H95" s="70">
        <v>1963</v>
      </c>
      <c r="I95" s="36">
        <v>45.3</v>
      </c>
      <c r="J95" s="70">
        <v>1918</v>
      </c>
      <c r="K95" s="36">
        <v>57.4</v>
      </c>
      <c r="L95" s="70">
        <v>1953</v>
      </c>
      <c r="M95" s="36">
        <v>66.1</v>
      </c>
      <c r="N95" s="70">
        <v>1957</v>
      </c>
      <c r="O95" s="36">
        <v>70.5</v>
      </c>
      <c r="P95" s="70">
        <v>2006</v>
      </c>
      <c r="Q95" s="36">
        <v>68</v>
      </c>
      <c r="R95" s="70">
        <v>1919</v>
      </c>
      <c r="S95" s="36">
        <v>60.1</v>
      </c>
      <c r="T95" s="70">
        <v>1934</v>
      </c>
      <c r="U95" s="36">
        <v>49.1</v>
      </c>
      <c r="V95" s="70">
        <v>1941</v>
      </c>
      <c r="W95" s="36">
        <v>34.7</v>
      </c>
      <c r="X95" s="70">
        <v>1957</v>
      </c>
      <c r="Y95" s="36">
        <v>21.7</v>
      </c>
      <c r="Z95" s="75">
        <v>1964</v>
      </c>
      <c r="AA95" s="42">
        <v>43.43333333333333</v>
      </c>
      <c r="AB95" s="63">
        <v>32</v>
      </c>
      <c r="AC95" s="71">
        <v>1896</v>
      </c>
      <c r="AD95" s="58">
        <v>43.699999999999996</v>
      </c>
      <c r="AE95" s="71">
        <v>1970</v>
      </c>
      <c r="AF95" s="58">
        <v>67.83333333333333</v>
      </c>
      <c r="AG95" s="71">
        <v>1960</v>
      </c>
      <c r="AH95" s="58">
        <v>47.06666666666666</v>
      </c>
      <c r="AI95" s="71">
        <v>1895</v>
      </c>
      <c r="AJ95" s="58">
        <v>17.900000000000002</v>
      </c>
      <c r="AK95" s="57"/>
      <c r="AL95" s="71">
        <v>1937</v>
      </c>
      <c r="AM95" s="57">
        <v>60.35</v>
      </c>
      <c r="AN95" s="71">
        <v>2012</v>
      </c>
      <c r="AO95" s="57">
        <v>26.999999999999996</v>
      </c>
      <c r="AP95" s="71">
        <v>1908</v>
      </c>
      <c r="AQ95" s="57">
        <v>43.375</v>
      </c>
      <c r="AR95" s="57"/>
      <c r="AS95" s="72">
        <v>1938</v>
      </c>
      <c r="AT95" s="57">
        <v>38.25</v>
      </c>
      <c r="AU95" s="72">
        <v>1920</v>
      </c>
      <c r="AV95" s="57">
        <v>49.54999999999999</v>
      </c>
      <c r="AW95" s="72">
        <v>1900</v>
      </c>
      <c r="AX95" s="57">
        <v>43.366666666666674</v>
      </c>
      <c r="AY95" s="46"/>
      <c r="AZ95" s="77">
        <v>1947</v>
      </c>
      <c r="BA95" s="59">
        <v>65.52499999999999</v>
      </c>
      <c r="BC95" s="70">
        <v>1985</v>
      </c>
    </row>
    <row r="96" spans="1:55" ht="15">
      <c r="A96" s="65">
        <v>92</v>
      </c>
      <c r="B96" s="70">
        <v>1995</v>
      </c>
      <c r="C96" s="36">
        <v>16.8</v>
      </c>
      <c r="D96" s="70">
        <v>1973</v>
      </c>
      <c r="E96" s="36">
        <v>19.8</v>
      </c>
      <c r="F96" s="70">
        <v>2006</v>
      </c>
      <c r="G96" s="36">
        <v>31.6</v>
      </c>
      <c r="H96" s="70">
        <v>1899</v>
      </c>
      <c r="I96" s="36">
        <v>45.4</v>
      </c>
      <c r="J96" s="70">
        <v>1900</v>
      </c>
      <c r="K96" s="36">
        <v>57.5</v>
      </c>
      <c r="L96" s="70">
        <v>1895</v>
      </c>
      <c r="M96" s="36">
        <v>66.2</v>
      </c>
      <c r="N96" s="70">
        <v>1914</v>
      </c>
      <c r="O96" s="36">
        <v>70.7</v>
      </c>
      <c r="P96" s="70">
        <v>1953</v>
      </c>
      <c r="Q96" s="36">
        <v>68.1</v>
      </c>
      <c r="R96" s="70">
        <v>1971</v>
      </c>
      <c r="S96" s="36">
        <v>60.2</v>
      </c>
      <c r="T96" s="70">
        <v>1962</v>
      </c>
      <c r="U96" s="36">
        <v>49.1</v>
      </c>
      <c r="V96" s="70">
        <v>1930</v>
      </c>
      <c r="W96" s="36">
        <v>34.9</v>
      </c>
      <c r="X96" s="70">
        <v>1920</v>
      </c>
      <c r="Y96" s="36">
        <v>21.9</v>
      </c>
      <c r="Z96" s="75">
        <v>1988</v>
      </c>
      <c r="AA96" s="42">
        <v>43.43333333333333</v>
      </c>
      <c r="AB96" s="63">
        <v>31</v>
      </c>
      <c r="AC96" s="71">
        <v>1918</v>
      </c>
      <c r="AD96" s="58">
        <v>43.73333333333334</v>
      </c>
      <c r="AE96" s="71">
        <v>1999</v>
      </c>
      <c r="AF96" s="58">
        <v>67.9</v>
      </c>
      <c r="AG96" s="71">
        <v>1938</v>
      </c>
      <c r="AH96" s="58">
        <v>47.1</v>
      </c>
      <c r="AI96" s="71">
        <v>1960</v>
      </c>
      <c r="AJ96" s="58">
        <v>17.900000000000002</v>
      </c>
      <c r="AK96" s="57"/>
      <c r="AL96" s="71">
        <v>1939</v>
      </c>
      <c r="AM96" s="57">
        <v>60.383333333333326</v>
      </c>
      <c r="AN96" s="71">
        <v>1989</v>
      </c>
      <c r="AO96" s="57">
        <v>27.05</v>
      </c>
      <c r="AP96" s="71">
        <v>1944</v>
      </c>
      <c r="AQ96" s="57">
        <v>43.43333333333334</v>
      </c>
      <c r="AR96" s="57"/>
      <c r="AS96" s="72">
        <v>1934</v>
      </c>
      <c r="AT96" s="57">
        <v>38.35</v>
      </c>
      <c r="AU96" s="72">
        <v>1908</v>
      </c>
      <c r="AV96" s="57">
        <v>49.583333333333336</v>
      </c>
      <c r="AW96" s="72">
        <v>1980</v>
      </c>
      <c r="AX96" s="57">
        <v>43.391666666666666</v>
      </c>
      <c r="AY96" s="46"/>
      <c r="AZ96" s="77">
        <v>1895</v>
      </c>
      <c r="BA96" s="59">
        <v>65.525</v>
      </c>
      <c r="BC96" s="70">
        <v>1986</v>
      </c>
    </row>
    <row r="97" spans="1:55" ht="15">
      <c r="A97" s="65">
        <v>93</v>
      </c>
      <c r="B97" s="70">
        <v>2013</v>
      </c>
      <c r="C97" s="36">
        <v>16.8</v>
      </c>
      <c r="D97" s="70">
        <v>2010</v>
      </c>
      <c r="E97" s="36">
        <v>20</v>
      </c>
      <c r="F97" s="70">
        <v>1911</v>
      </c>
      <c r="G97" s="36">
        <v>31.8</v>
      </c>
      <c r="H97" s="70">
        <v>1901</v>
      </c>
      <c r="I97" s="36">
        <v>45.5</v>
      </c>
      <c r="J97" s="70">
        <v>1921</v>
      </c>
      <c r="K97" s="36">
        <v>57.5</v>
      </c>
      <c r="L97" s="70">
        <v>1901</v>
      </c>
      <c r="M97" s="36">
        <v>66.2</v>
      </c>
      <c r="N97" s="70">
        <v>1923</v>
      </c>
      <c r="O97" s="36">
        <v>70.7</v>
      </c>
      <c r="P97" s="70">
        <v>1991</v>
      </c>
      <c r="Q97" s="36">
        <v>68.1</v>
      </c>
      <c r="R97" s="70">
        <v>1990</v>
      </c>
      <c r="S97" s="36">
        <v>60.3</v>
      </c>
      <c r="T97" s="70">
        <v>1998</v>
      </c>
      <c r="U97" s="36">
        <v>49.1</v>
      </c>
      <c r="V97" s="70">
        <v>1948</v>
      </c>
      <c r="W97" s="36">
        <v>34.9</v>
      </c>
      <c r="X97" s="70">
        <v>1986</v>
      </c>
      <c r="Y97" s="36">
        <v>22.1</v>
      </c>
      <c r="Z97" s="75">
        <v>1900</v>
      </c>
      <c r="AA97" s="42">
        <v>43.44166666666666</v>
      </c>
      <c r="AB97" s="63">
        <v>30</v>
      </c>
      <c r="AC97" s="71">
        <v>2004</v>
      </c>
      <c r="AD97" s="58">
        <v>43.76666666666667</v>
      </c>
      <c r="AE97" s="71">
        <v>1930</v>
      </c>
      <c r="AF97" s="58">
        <v>67.93333333333334</v>
      </c>
      <c r="AG97" s="71">
        <v>2010</v>
      </c>
      <c r="AH97" s="58">
        <v>47.1</v>
      </c>
      <c r="AI97" s="71">
        <v>1980</v>
      </c>
      <c r="AJ97" s="58">
        <v>18.03333333333333</v>
      </c>
      <c r="AK97" s="57"/>
      <c r="AL97" s="71">
        <v>1949</v>
      </c>
      <c r="AM97" s="57">
        <v>60.43333333333334</v>
      </c>
      <c r="AN97" s="71">
        <v>1980</v>
      </c>
      <c r="AO97" s="57">
        <v>27.099999999999998</v>
      </c>
      <c r="AP97" s="71">
        <v>1949</v>
      </c>
      <c r="AQ97" s="57">
        <v>43.44166666666666</v>
      </c>
      <c r="AR97" s="57"/>
      <c r="AS97" s="72">
        <v>1977</v>
      </c>
      <c r="AT97" s="57">
        <v>38.36666666666667</v>
      </c>
      <c r="AU97" s="72">
        <v>2004</v>
      </c>
      <c r="AV97" s="57">
        <v>49.583333333333336</v>
      </c>
      <c r="AW97" s="72">
        <v>1984</v>
      </c>
      <c r="AX97" s="57">
        <v>43.44166666666667</v>
      </c>
      <c r="AY97" s="46"/>
      <c r="AZ97" s="77">
        <v>1949</v>
      </c>
      <c r="BA97" s="59">
        <v>65.55000000000001</v>
      </c>
      <c r="BC97" s="70">
        <v>1987</v>
      </c>
    </row>
    <row r="98" spans="1:55" ht="15">
      <c r="A98" s="65">
        <v>94</v>
      </c>
      <c r="B98" s="70">
        <v>1908</v>
      </c>
      <c r="C98" s="36">
        <v>17.1</v>
      </c>
      <c r="D98" s="70">
        <v>1990</v>
      </c>
      <c r="E98" s="36">
        <v>20.4</v>
      </c>
      <c r="F98" s="70">
        <v>1999</v>
      </c>
      <c r="G98" s="36">
        <v>31.8</v>
      </c>
      <c r="H98" s="70">
        <v>1990</v>
      </c>
      <c r="I98" s="36">
        <v>45.5</v>
      </c>
      <c r="J98" s="70">
        <v>1980</v>
      </c>
      <c r="K98" s="36">
        <v>57.5</v>
      </c>
      <c r="L98" s="70">
        <v>1963</v>
      </c>
      <c r="M98" s="36">
        <v>66.2</v>
      </c>
      <c r="N98" s="70">
        <v>1934</v>
      </c>
      <c r="O98" s="36">
        <v>70.7</v>
      </c>
      <c r="P98" s="70">
        <v>2005</v>
      </c>
      <c r="Q98" s="36">
        <v>68.2</v>
      </c>
      <c r="R98" s="70">
        <v>1905</v>
      </c>
      <c r="S98" s="36">
        <v>60.4</v>
      </c>
      <c r="T98" s="70">
        <v>1940</v>
      </c>
      <c r="U98" s="36">
        <v>49.3</v>
      </c>
      <c r="V98" s="70">
        <v>2010</v>
      </c>
      <c r="W98" s="36">
        <v>34.9</v>
      </c>
      <c r="X98" s="70">
        <v>1912</v>
      </c>
      <c r="Y98" s="36">
        <v>22.4</v>
      </c>
      <c r="Z98" s="75">
        <v>1981</v>
      </c>
      <c r="AA98" s="42">
        <v>43.475</v>
      </c>
      <c r="AB98" s="63">
        <v>29</v>
      </c>
      <c r="AC98" s="71">
        <v>1941</v>
      </c>
      <c r="AD98" s="58">
        <v>43.93333333333334</v>
      </c>
      <c r="AE98" s="71">
        <v>1934</v>
      </c>
      <c r="AF98" s="58">
        <v>67.96666666666667</v>
      </c>
      <c r="AG98" s="71">
        <v>1897</v>
      </c>
      <c r="AH98" s="58">
        <v>47.13333333333333</v>
      </c>
      <c r="AI98" s="71">
        <v>1913</v>
      </c>
      <c r="AJ98" s="58">
        <v>18.333333333333332</v>
      </c>
      <c r="AK98" s="57"/>
      <c r="AL98" s="71">
        <v>1930</v>
      </c>
      <c r="AM98" s="57">
        <v>60.48333333333334</v>
      </c>
      <c r="AN98" s="71">
        <v>1972</v>
      </c>
      <c r="AO98" s="57">
        <v>27.116666666666664</v>
      </c>
      <c r="AP98" s="71">
        <v>2004</v>
      </c>
      <c r="AQ98" s="57">
        <v>43.458333333333336</v>
      </c>
      <c r="AR98" s="57"/>
      <c r="AS98" s="72">
        <v>2001</v>
      </c>
      <c r="AT98" s="57">
        <v>38.36666666666667</v>
      </c>
      <c r="AU98" s="72">
        <v>1930</v>
      </c>
      <c r="AV98" s="57">
        <v>49.61666666666667</v>
      </c>
      <c r="AW98" s="72">
        <v>1910</v>
      </c>
      <c r="AX98" s="57">
        <v>43.45833333333333</v>
      </c>
      <c r="AY98" s="46"/>
      <c r="AZ98" s="77">
        <v>2006</v>
      </c>
      <c r="BA98" s="59">
        <v>65.57499999999999</v>
      </c>
      <c r="BC98" s="70">
        <v>1988</v>
      </c>
    </row>
    <row r="99" spans="1:55" ht="15">
      <c r="A99" s="65">
        <v>95</v>
      </c>
      <c r="B99" s="70">
        <v>1973</v>
      </c>
      <c r="C99" s="36">
        <v>17.4</v>
      </c>
      <c r="D99" s="70">
        <v>2009</v>
      </c>
      <c r="E99" s="36">
        <v>20.4</v>
      </c>
      <c r="F99" s="70">
        <v>1991</v>
      </c>
      <c r="G99" s="36">
        <v>32</v>
      </c>
      <c r="H99" s="70">
        <v>1981</v>
      </c>
      <c r="I99" s="36">
        <v>45.6</v>
      </c>
      <c r="J99" s="70">
        <v>2010</v>
      </c>
      <c r="K99" s="36">
        <v>57.7</v>
      </c>
      <c r="L99" s="70">
        <v>1910</v>
      </c>
      <c r="M99" s="36">
        <v>66.4</v>
      </c>
      <c r="N99" s="70">
        <v>1974</v>
      </c>
      <c r="O99" s="36">
        <v>70.7</v>
      </c>
      <c r="P99" s="70">
        <v>1944</v>
      </c>
      <c r="Q99" s="36">
        <v>68.3</v>
      </c>
      <c r="R99" s="70">
        <v>2008</v>
      </c>
      <c r="S99" s="36">
        <v>60.5</v>
      </c>
      <c r="T99" s="70">
        <v>1958</v>
      </c>
      <c r="U99" s="36">
        <v>49.3</v>
      </c>
      <c r="V99" s="70">
        <v>1964</v>
      </c>
      <c r="W99" s="36">
        <v>35</v>
      </c>
      <c r="X99" s="70">
        <v>1928</v>
      </c>
      <c r="Y99" s="36">
        <v>22.5</v>
      </c>
      <c r="Z99" s="75">
        <v>2004</v>
      </c>
      <c r="AA99" s="42">
        <v>43.525</v>
      </c>
      <c r="AB99" s="63">
        <v>28</v>
      </c>
      <c r="AC99" s="71">
        <v>1981</v>
      </c>
      <c r="AD99" s="58">
        <v>43.93333333333334</v>
      </c>
      <c r="AE99" s="71">
        <v>1973</v>
      </c>
      <c r="AF99" s="58">
        <v>68.03333333333335</v>
      </c>
      <c r="AG99" s="71">
        <v>1958</v>
      </c>
      <c r="AH99" s="58">
        <v>47.23333333333333</v>
      </c>
      <c r="AI99" s="71">
        <v>1905</v>
      </c>
      <c r="AJ99" s="58">
        <v>18.366666666666664</v>
      </c>
      <c r="AK99" s="57"/>
      <c r="AL99" s="71">
        <v>1922</v>
      </c>
      <c r="AM99" s="57">
        <v>60.51666666666667</v>
      </c>
      <c r="AN99" s="71">
        <v>1913</v>
      </c>
      <c r="AO99" s="57">
        <v>27.2</v>
      </c>
      <c r="AP99" s="71">
        <v>1939</v>
      </c>
      <c r="AQ99" s="57">
        <v>43.50833333333333</v>
      </c>
      <c r="AR99" s="57"/>
      <c r="AS99" s="72">
        <v>1933</v>
      </c>
      <c r="AT99" s="57">
        <v>38.38333333333333</v>
      </c>
      <c r="AU99" s="72">
        <v>1936</v>
      </c>
      <c r="AV99" s="57">
        <v>49.666666666666664</v>
      </c>
      <c r="AW99" s="72">
        <v>1897</v>
      </c>
      <c r="AX99" s="57">
        <v>43.474999999999994</v>
      </c>
      <c r="AY99" s="46"/>
      <c r="AZ99" s="77">
        <v>1898</v>
      </c>
      <c r="BA99" s="59">
        <v>65.725</v>
      </c>
      <c r="BC99" s="70">
        <v>1989</v>
      </c>
    </row>
    <row r="100" spans="1:55" ht="15">
      <c r="A100" s="65">
        <v>96</v>
      </c>
      <c r="B100" s="70">
        <v>1953</v>
      </c>
      <c r="C100" s="36">
        <v>17.5</v>
      </c>
      <c r="D100" s="70">
        <v>1964</v>
      </c>
      <c r="E100" s="36">
        <v>20.6</v>
      </c>
      <c r="F100" s="70">
        <v>1986</v>
      </c>
      <c r="G100" s="36">
        <v>32.1</v>
      </c>
      <c r="H100" s="70">
        <v>1952</v>
      </c>
      <c r="I100" s="36">
        <v>45.8</v>
      </c>
      <c r="J100" s="70">
        <v>1955</v>
      </c>
      <c r="K100" s="36">
        <v>57.9</v>
      </c>
      <c r="L100" s="70">
        <v>2002</v>
      </c>
      <c r="M100" s="36">
        <v>66.4</v>
      </c>
      <c r="N100" s="70">
        <v>2005</v>
      </c>
      <c r="O100" s="36">
        <v>70.7</v>
      </c>
      <c r="P100" s="70">
        <v>1948</v>
      </c>
      <c r="Q100" s="36">
        <v>68.3</v>
      </c>
      <c r="R100" s="70">
        <v>1941</v>
      </c>
      <c r="S100" s="36">
        <v>60.6</v>
      </c>
      <c r="T100" s="70">
        <v>1975</v>
      </c>
      <c r="U100" s="36">
        <v>49.3</v>
      </c>
      <c r="V100" s="70">
        <v>1904</v>
      </c>
      <c r="W100" s="36">
        <v>35.1</v>
      </c>
      <c r="X100" s="70">
        <v>1999</v>
      </c>
      <c r="Y100" s="36">
        <v>22.7</v>
      </c>
      <c r="Z100" s="75">
        <v>1908</v>
      </c>
      <c r="AA100" s="42">
        <v>43.625</v>
      </c>
      <c r="AB100" s="63">
        <v>27</v>
      </c>
      <c r="AC100" s="71">
        <v>2001</v>
      </c>
      <c r="AD100" s="58">
        <v>43.93333333333334</v>
      </c>
      <c r="AE100" s="71">
        <v>2001</v>
      </c>
      <c r="AF100" s="58">
        <v>68.03333333333335</v>
      </c>
      <c r="AG100" s="71">
        <v>1900</v>
      </c>
      <c r="AH100" s="58">
        <v>47.26666666666667</v>
      </c>
      <c r="AI100" s="71">
        <v>1974</v>
      </c>
      <c r="AJ100" s="58">
        <v>18.53333333333333</v>
      </c>
      <c r="AK100" s="57"/>
      <c r="AL100" s="71">
        <v>1934</v>
      </c>
      <c r="AM100" s="57">
        <v>60.550000000000004</v>
      </c>
      <c r="AN100" s="71">
        <v>1944</v>
      </c>
      <c r="AO100" s="57">
        <v>27.366666666666664</v>
      </c>
      <c r="AP100" s="71">
        <v>1900</v>
      </c>
      <c r="AQ100" s="57">
        <v>43.68333333333334</v>
      </c>
      <c r="AR100" s="57"/>
      <c r="AS100" s="72">
        <v>1896</v>
      </c>
      <c r="AT100" s="57">
        <v>38.43333333333333</v>
      </c>
      <c r="AU100" s="72">
        <v>1938</v>
      </c>
      <c r="AV100" s="57">
        <v>49.68333333333334</v>
      </c>
      <c r="AW100" s="72">
        <v>1940</v>
      </c>
      <c r="AX100" s="57">
        <v>43.575</v>
      </c>
      <c r="AY100" s="46"/>
      <c r="AZ100" s="77">
        <v>2015</v>
      </c>
      <c r="BA100" s="59">
        <v>65.75</v>
      </c>
      <c r="BC100" s="70">
        <v>1990</v>
      </c>
    </row>
    <row r="101" spans="1:55" ht="15">
      <c r="A101" s="65">
        <v>97</v>
      </c>
      <c r="B101" s="70">
        <v>1958</v>
      </c>
      <c r="C101" s="36">
        <v>17.6</v>
      </c>
      <c r="D101" s="70">
        <v>1997</v>
      </c>
      <c r="E101" s="36">
        <v>20.7</v>
      </c>
      <c r="F101" s="70">
        <v>1898</v>
      </c>
      <c r="G101" s="36">
        <v>32.2</v>
      </c>
      <c r="H101" s="70">
        <v>1946</v>
      </c>
      <c r="I101" s="36">
        <v>46</v>
      </c>
      <c r="J101" s="70">
        <v>1951</v>
      </c>
      <c r="K101" s="36">
        <v>58</v>
      </c>
      <c r="L101" s="70">
        <v>2014</v>
      </c>
      <c r="M101" s="36">
        <v>66.4</v>
      </c>
      <c r="N101" s="70">
        <v>1919</v>
      </c>
      <c r="O101" s="36">
        <v>70.8</v>
      </c>
      <c r="P101" s="70">
        <v>2011</v>
      </c>
      <c r="Q101" s="36">
        <v>68.3</v>
      </c>
      <c r="R101" s="70">
        <v>1927</v>
      </c>
      <c r="S101" s="36">
        <v>60.7</v>
      </c>
      <c r="T101" s="70">
        <v>1994</v>
      </c>
      <c r="U101" s="36">
        <v>49.4</v>
      </c>
      <c r="V101" s="70">
        <v>1923</v>
      </c>
      <c r="W101" s="36">
        <v>35.2</v>
      </c>
      <c r="X101" s="70">
        <v>1952</v>
      </c>
      <c r="Y101" s="36">
        <v>22.8</v>
      </c>
      <c r="Z101" s="75">
        <v>1949</v>
      </c>
      <c r="AA101" s="42">
        <v>43.64166666666667</v>
      </c>
      <c r="AB101" s="63">
        <v>26</v>
      </c>
      <c r="AC101" s="71">
        <v>1922</v>
      </c>
      <c r="AD101" s="58">
        <v>44</v>
      </c>
      <c r="AE101" s="71">
        <v>1959</v>
      </c>
      <c r="AF101" s="58">
        <v>68.10000000000001</v>
      </c>
      <c r="AG101" s="71">
        <v>1947</v>
      </c>
      <c r="AH101" s="58">
        <v>47.29999999999999</v>
      </c>
      <c r="AI101" s="71">
        <v>2003</v>
      </c>
      <c r="AJ101" s="58">
        <v>18.766666666666666</v>
      </c>
      <c r="AK101" s="57"/>
      <c r="AL101" s="71">
        <v>1936</v>
      </c>
      <c r="AM101" s="57">
        <v>60.65</v>
      </c>
      <c r="AN101" s="71">
        <v>1990</v>
      </c>
      <c r="AO101" s="57">
        <v>27.400000000000002</v>
      </c>
      <c r="AP101" s="71">
        <v>1941</v>
      </c>
      <c r="AQ101" s="57">
        <v>43.800000000000004</v>
      </c>
      <c r="AR101" s="57"/>
      <c r="AS101" s="72">
        <v>1942</v>
      </c>
      <c r="AT101" s="57">
        <v>38.51666666666667</v>
      </c>
      <c r="AU101" s="72">
        <v>1973</v>
      </c>
      <c r="AV101" s="57">
        <v>49.76666666666667</v>
      </c>
      <c r="AW101" s="72">
        <v>1987</v>
      </c>
      <c r="AX101" s="57">
        <v>43.675</v>
      </c>
      <c r="AY101" s="46"/>
      <c r="AZ101" s="77">
        <v>1930</v>
      </c>
      <c r="BA101" s="59">
        <v>65.75</v>
      </c>
      <c r="BC101" s="70">
        <v>1991</v>
      </c>
    </row>
    <row r="102" spans="1:55" ht="15">
      <c r="A102" s="65">
        <v>98</v>
      </c>
      <c r="B102" s="70">
        <v>1947</v>
      </c>
      <c r="C102" s="36">
        <v>17.9</v>
      </c>
      <c r="D102" s="70">
        <v>2004</v>
      </c>
      <c r="E102" s="36">
        <v>20.8</v>
      </c>
      <c r="F102" s="70">
        <v>1942</v>
      </c>
      <c r="G102" s="36">
        <v>32.2</v>
      </c>
      <c r="H102" s="70">
        <v>1976</v>
      </c>
      <c r="I102" s="36">
        <v>46</v>
      </c>
      <c r="J102" s="70">
        <v>1999</v>
      </c>
      <c r="K102" s="36">
        <v>58</v>
      </c>
      <c r="L102" s="70">
        <v>1913</v>
      </c>
      <c r="M102" s="36">
        <v>66.5</v>
      </c>
      <c r="N102" s="70">
        <v>1943</v>
      </c>
      <c r="O102" s="36">
        <v>70.8</v>
      </c>
      <c r="P102" s="70">
        <v>1949</v>
      </c>
      <c r="Q102" s="36">
        <v>68.4</v>
      </c>
      <c r="R102" s="70">
        <v>2013</v>
      </c>
      <c r="S102" s="36">
        <v>60.8</v>
      </c>
      <c r="T102" s="70">
        <v>1984</v>
      </c>
      <c r="U102" s="36">
        <v>49.5</v>
      </c>
      <c r="V102" s="70">
        <v>1918</v>
      </c>
      <c r="W102" s="36">
        <v>35.3</v>
      </c>
      <c r="X102" s="70">
        <v>1974</v>
      </c>
      <c r="Y102" s="36">
        <v>23.2</v>
      </c>
      <c r="Z102" s="75">
        <v>1991</v>
      </c>
      <c r="AA102" s="42">
        <v>43.71666666666667</v>
      </c>
      <c r="AB102" s="63">
        <v>25</v>
      </c>
      <c r="AC102" s="71">
        <v>1955</v>
      </c>
      <c r="AD102" s="58">
        <v>44</v>
      </c>
      <c r="AE102" s="71">
        <v>1919</v>
      </c>
      <c r="AF102" s="58">
        <v>68.2</v>
      </c>
      <c r="AG102" s="71">
        <v>1990</v>
      </c>
      <c r="AH102" s="58">
        <v>47.43333333333334</v>
      </c>
      <c r="AI102" s="71">
        <v>1907</v>
      </c>
      <c r="AJ102" s="58">
        <v>18.900000000000002</v>
      </c>
      <c r="AK102" s="57"/>
      <c r="AL102" s="71">
        <v>1948</v>
      </c>
      <c r="AM102" s="57">
        <v>60.68333333333333</v>
      </c>
      <c r="AN102" s="71">
        <v>1960</v>
      </c>
      <c r="AO102" s="57">
        <v>27.75</v>
      </c>
      <c r="AP102" s="71">
        <v>1976</v>
      </c>
      <c r="AQ102" s="57">
        <v>43.96666666666667</v>
      </c>
      <c r="AR102" s="57"/>
      <c r="AS102" s="72">
        <v>1986</v>
      </c>
      <c r="AT102" s="57">
        <v>38.56666666666667</v>
      </c>
      <c r="AU102" s="72">
        <v>1899</v>
      </c>
      <c r="AV102" s="57">
        <v>49.800000000000004</v>
      </c>
      <c r="AW102" s="72">
        <v>1982</v>
      </c>
      <c r="AX102" s="57">
        <v>43.724999999999994</v>
      </c>
      <c r="AY102" s="46"/>
      <c r="AZ102" s="77">
        <v>2011</v>
      </c>
      <c r="BA102" s="59">
        <v>65.775</v>
      </c>
      <c r="BC102" s="70">
        <v>1992</v>
      </c>
    </row>
    <row r="103" spans="1:55" ht="15">
      <c r="A103" s="65">
        <v>99</v>
      </c>
      <c r="B103" s="70">
        <v>1898</v>
      </c>
      <c r="C103" s="36">
        <v>18.5</v>
      </c>
      <c r="D103" s="70">
        <v>1938</v>
      </c>
      <c r="E103" s="36">
        <v>21.1</v>
      </c>
      <c r="F103" s="70">
        <v>1966</v>
      </c>
      <c r="G103" s="36">
        <v>32.2</v>
      </c>
      <c r="H103" s="70">
        <v>1906</v>
      </c>
      <c r="I103" s="36">
        <v>46.2</v>
      </c>
      <c r="J103" s="70">
        <v>1965</v>
      </c>
      <c r="K103" s="36">
        <v>58.1</v>
      </c>
      <c r="L103" s="70">
        <v>1944</v>
      </c>
      <c r="M103" s="36">
        <v>66.5</v>
      </c>
      <c r="N103" s="70">
        <v>1964</v>
      </c>
      <c r="O103" s="36">
        <v>71</v>
      </c>
      <c r="P103" s="70">
        <v>2007</v>
      </c>
      <c r="Q103" s="36">
        <v>68.4</v>
      </c>
      <c r="R103" s="70">
        <v>1922</v>
      </c>
      <c r="S103" s="36">
        <v>60.9</v>
      </c>
      <c r="T103" s="70">
        <v>2010</v>
      </c>
      <c r="U103" s="36">
        <v>49.5</v>
      </c>
      <c r="V103" s="70">
        <v>1981</v>
      </c>
      <c r="W103" s="36">
        <v>35.7</v>
      </c>
      <c r="X103" s="70">
        <v>1911</v>
      </c>
      <c r="Y103" s="36">
        <v>23.9</v>
      </c>
      <c r="Z103" s="75">
        <v>1946</v>
      </c>
      <c r="AA103" s="42">
        <v>43.76666666666667</v>
      </c>
      <c r="AB103" s="63">
        <v>24</v>
      </c>
      <c r="AC103" s="71">
        <v>2015</v>
      </c>
      <c r="AD103" s="58">
        <v>44.1</v>
      </c>
      <c r="AE103" s="71">
        <v>1991</v>
      </c>
      <c r="AF103" s="58">
        <v>68.23333333333333</v>
      </c>
      <c r="AG103" s="71">
        <v>1914</v>
      </c>
      <c r="AH103" s="58">
        <v>47.53333333333333</v>
      </c>
      <c r="AI103" s="71">
        <v>1952</v>
      </c>
      <c r="AJ103" s="58">
        <v>19.23333333333333</v>
      </c>
      <c r="AK103" s="57"/>
      <c r="AL103" s="71">
        <v>1896</v>
      </c>
      <c r="AM103" s="57">
        <v>60.68333333333334</v>
      </c>
      <c r="AN103" s="71">
        <v>1991</v>
      </c>
      <c r="AO103" s="57">
        <v>28.049999999999997</v>
      </c>
      <c r="AP103" s="71">
        <v>1954</v>
      </c>
      <c r="AQ103" s="57">
        <v>43.975</v>
      </c>
      <c r="AR103" s="57"/>
      <c r="AS103" s="72">
        <v>1944</v>
      </c>
      <c r="AT103" s="57">
        <v>38.61666666666667</v>
      </c>
      <c r="AU103" s="72">
        <v>1987</v>
      </c>
      <c r="AV103" s="57">
        <v>49.9</v>
      </c>
      <c r="AW103" s="72">
        <v>1975</v>
      </c>
      <c r="AX103" s="57">
        <v>43.80833333333333</v>
      </c>
      <c r="AY103" s="46"/>
      <c r="AZ103" s="77">
        <v>1941</v>
      </c>
      <c r="BA103" s="59">
        <v>65.9</v>
      </c>
      <c r="BC103" s="70">
        <v>1993</v>
      </c>
    </row>
    <row r="104" spans="1:55" ht="15">
      <c r="A104" s="65">
        <v>100</v>
      </c>
      <c r="B104" s="70">
        <v>1983</v>
      </c>
      <c r="C104" s="36">
        <v>18.7</v>
      </c>
      <c r="D104" s="70">
        <v>1911</v>
      </c>
      <c r="E104" s="36">
        <v>21.3</v>
      </c>
      <c r="F104" s="70">
        <v>1995</v>
      </c>
      <c r="G104" s="36">
        <v>32.3</v>
      </c>
      <c r="H104" s="70">
        <v>1895</v>
      </c>
      <c r="I104" s="36">
        <v>46.3</v>
      </c>
      <c r="J104" s="70">
        <v>1972</v>
      </c>
      <c r="K104" s="36">
        <v>58.1</v>
      </c>
      <c r="L104" s="70">
        <v>1994</v>
      </c>
      <c r="M104" s="36">
        <v>66.5</v>
      </c>
      <c r="N104" s="70">
        <v>1977</v>
      </c>
      <c r="O104" s="36">
        <v>71</v>
      </c>
      <c r="P104" s="70">
        <v>1906</v>
      </c>
      <c r="Q104" s="36">
        <v>68.5</v>
      </c>
      <c r="R104" s="70">
        <v>1939</v>
      </c>
      <c r="S104" s="36">
        <v>60.9</v>
      </c>
      <c r="T104" s="70">
        <v>2005</v>
      </c>
      <c r="U104" s="36">
        <v>49.6</v>
      </c>
      <c r="V104" s="70">
        <v>1934</v>
      </c>
      <c r="W104" s="36">
        <v>35.8</v>
      </c>
      <c r="X104" s="70">
        <v>2014</v>
      </c>
      <c r="Y104" s="36">
        <v>24.1</v>
      </c>
      <c r="Z104" s="75">
        <v>1944</v>
      </c>
      <c r="AA104" s="42">
        <v>43.85</v>
      </c>
      <c r="AB104" s="63">
        <v>23</v>
      </c>
      <c r="AC104" s="71">
        <v>1938</v>
      </c>
      <c r="AD104" s="58">
        <v>44.26666666666667</v>
      </c>
      <c r="AE104" s="71">
        <v>2007</v>
      </c>
      <c r="AF104" s="58">
        <v>68.26666666666667</v>
      </c>
      <c r="AG104" s="71">
        <v>1944</v>
      </c>
      <c r="AH104" s="58">
        <v>47.53333333333333</v>
      </c>
      <c r="AI104" s="71">
        <v>1941</v>
      </c>
      <c r="AJ104" s="58">
        <v>19.599999999999998</v>
      </c>
      <c r="AK104" s="57"/>
      <c r="AL104" s="71">
        <v>2015</v>
      </c>
      <c r="AM104" s="57">
        <v>60.74999999999999</v>
      </c>
      <c r="AN104" s="71">
        <v>1975</v>
      </c>
      <c r="AO104" s="57">
        <v>28.216666666666665</v>
      </c>
      <c r="AP104" s="71">
        <v>1955</v>
      </c>
      <c r="AQ104" s="57">
        <v>44.00833333333333</v>
      </c>
      <c r="AR104" s="57"/>
      <c r="AS104" s="72">
        <v>1946</v>
      </c>
      <c r="AT104" s="57">
        <v>38.63333333333333</v>
      </c>
      <c r="AU104" s="72">
        <v>2002</v>
      </c>
      <c r="AV104" s="57">
        <v>49.9</v>
      </c>
      <c r="AW104" s="72">
        <v>2003</v>
      </c>
      <c r="AX104" s="57">
        <v>43.93333333333333</v>
      </c>
      <c r="AY104" s="46"/>
      <c r="AZ104" s="77">
        <v>1939</v>
      </c>
      <c r="BA104" s="59">
        <v>65.975</v>
      </c>
      <c r="BC104" s="70">
        <v>1994</v>
      </c>
    </row>
    <row r="105" spans="1:55" ht="15">
      <c r="A105" s="65">
        <v>101</v>
      </c>
      <c r="B105" s="70">
        <v>1906</v>
      </c>
      <c r="C105" s="36">
        <v>18.9</v>
      </c>
      <c r="D105" s="70">
        <v>1981</v>
      </c>
      <c r="E105" s="36">
        <v>21.3</v>
      </c>
      <c r="F105" s="70">
        <v>1921</v>
      </c>
      <c r="G105" s="36">
        <v>32.6</v>
      </c>
      <c r="H105" s="70">
        <v>1896</v>
      </c>
      <c r="I105" s="36">
        <v>46.4</v>
      </c>
      <c r="J105" s="70">
        <v>1975</v>
      </c>
      <c r="K105" s="36">
        <v>58.4</v>
      </c>
      <c r="L105" s="70">
        <v>1976</v>
      </c>
      <c r="M105" s="36">
        <v>66.6</v>
      </c>
      <c r="N105" s="70">
        <v>1937</v>
      </c>
      <c r="O105" s="36">
        <v>71.2</v>
      </c>
      <c r="P105" s="70">
        <v>1916</v>
      </c>
      <c r="Q105" s="36">
        <v>68.5</v>
      </c>
      <c r="R105" s="70">
        <v>1898</v>
      </c>
      <c r="S105" s="36">
        <v>61</v>
      </c>
      <c r="T105" s="70">
        <v>1910</v>
      </c>
      <c r="U105" s="36">
        <v>49.7</v>
      </c>
      <c r="V105" s="70">
        <v>1987</v>
      </c>
      <c r="W105" s="36">
        <v>36.1</v>
      </c>
      <c r="X105" s="70">
        <v>1979</v>
      </c>
      <c r="Y105" s="36">
        <v>24.2</v>
      </c>
      <c r="Z105" s="75">
        <v>2000</v>
      </c>
      <c r="AA105" s="42">
        <v>43.86666666666667</v>
      </c>
      <c r="AB105" s="63">
        <v>22</v>
      </c>
      <c r="AC105" s="71">
        <v>1968</v>
      </c>
      <c r="AD105" s="58">
        <v>44.333333333333336</v>
      </c>
      <c r="AE105" s="71">
        <v>1900</v>
      </c>
      <c r="AF105" s="58">
        <v>68.33333333333333</v>
      </c>
      <c r="AG105" s="71">
        <v>1973</v>
      </c>
      <c r="AH105" s="58">
        <v>47.599999999999994</v>
      </c>
      <c r="AI105" s="71">
        <v>2012</v>
      </c>
      <c r="AJ105" s="58">
        <v>19.633333333333336</v>
      </c>
      <c r="AK105" s="57"/>
      <c r="AL105" s="71">
        <v>1895</v>
      </c>
      <c r="AM105" s="57">
        <v>60.76666666666666</v>
      </c>
      <c r="AN105" s="71">
        <v>2003</v>
      </c>
      <c r="AO105" s="57">
        <v>28.266666666666666</v>
      </c>
      <c r="AP105" s="71">
        <v>1942</v>
      </c>
      <c r="AQ105" s="57">
        <v>44.083333333333336</v>
      </c>
      <c r="AR105" s="57"/>
      <c r="AS105" s="72">
        <v>1898</v>
      </c>
      <c r="AT105" s="57">
        <v>38.666666666666664</v>
      </c>
      <c r="AU105" s="72">
        <v>1948</v>
      </c>
      <c r="AV105" s="57">
        <v>50.04999999999999</v>
      </c>
      <c r="AW105" s="72">
        <v>1948</v>
      </c>
      <c r="AX105" s="57">
        <v>43.95833333333333</v>
      </c>
      <c r="AY105" s="46"/>
      <c r="AZ105" s="77">
        <v>1948</v>
      </c>
      <c r="BA105" s="59">
        <v>65.975</v>
      </c>
      <c r="BC105" s="70">
        <v>1995</v>
      </c>
    </row>
    <row r="106" spans="1:55" ht="15">
      <c r="A106" s="65">
        <v>102</v>
      </c>
      <c r="B106" s="70">
        <v>1900</v>
      </c>
      <c r="C106" s="36">
        <v>19.1</v>
      </c>
      <c r="D106" s="70">
        <v>1927</v>
      </c>
      <c r="E106" s="36">
        <v>21.5</v>
      </c>
      <c r="F106" s="70">
        <v>1981</v>
      </c>
      <c r="G106" s="36">
        <v>33</v>
      </c>
      <c r="H106" s="70">
        <v>1900</v>
      </c>
      <c r="I106" s="36">
        <v>46.6</v>
      </c>
      <c r="J106" s="70">
        <v>1987</v>
      </c>
      <c r="K106" s="36">
        <v>58.4</v>
      </c>
      <c r="L106" s="70">
        <v>1954</v>
      </c>
      <c r="M106" s="36">
        <v>66.7</v>
      </c>
      <c r="N106" s="70">
        <v>1966</v>
      </c>
      <c r="O106" s="36">
        <v>71.2</v>
      </c>
      <c r="P106" s="70">
        <v>1899</v>
      </c>
      <c r="Q106" s="36">
        <v>68.6</v>
      </c>
      <c r="R106" s="70">
        <v>1994</v>
      </c>
      <c r="S106" s="36">
        <v>61.1</v>
      </c>
      <c r="T106" s="70">
        <v>2011</v>
      </c>
      <c r="U106" s="36">
        <v>49.8</v>
      </c>
      <c r="V106" s="70">
        <v>1902</v>
      </c>
      <c r="W106" s="36">
        <v>36.4</v>
      </c>
      <c r="X106" s="70">
        <v>2002</v>
      </c>
      <c r="Y106" s="36">
        <v>24.2</v>
      </c>
      <c r="Z106" s="75">
        <v>1939</v>
      </c>
      <c r="AA106" s="42">
        <v>43.875</v>
      </c>
      <c r="AB106" s="63">
        <v>21</v>
      </c>
      <c r="AC106" s="71">
        <v>1911</v>
      </c>
      <c r="AD106" s="58">
        <v>44.4</v>
      </c>
      <c r="AE106" s="71">
        <v>1932</v>
      </c>
      <c r="AF106" s="58">
        <v>68.36666666666666</v>
      </c>
      <c r="AG106" s="71">
        <v>1899</v>
      </c>
      <c r="AH106" s="58">
        <v>47.666666666666664</v>
      </c>
      <c r="AI106" s="71">
        <v>2006</v>
      </c>
      <c r="AJ106" s="58">
        <v>19.733333333333334</v>
      </c>
      <c r="AK106" s="57"/>
      <c r="AL106" s="71">
        <v>2001</v>
      </c>
      <c r="AM106" s="57">
        <v>60.86666666666667</v>
      </c>
      <c r="AN106" s="71">
        <v>1963</v>
      </c>
      <c r="AO106" s="57">
        <v>28.36666666666667</v>
      </c>
      <c r="AP106" s="71">
        <v>1988</v>
      </c>
      <c r="AQ106" s="57">
        <v>44.125</v>
      </c>
      <c r="AR106" s="57"/>
      <c r="AS106" s="72">
        <v>1919</v>
      </c>
      <c r="AT106" s="57">
        <v>38.75</v>
      </c>
      <c r="AU106" s="72">
        <v>2010</v>
      </c>
      <c r="AV106" s="57">
        <v>50.06666666666666</v>
      </c>
      <c r="AW106" s="72">
        <v>1918</v>
      </c>
      <c r="AX106" s="57">
        <v>44.05833333333334</v>
      </c>
      <c r="AY106" s="46"/>
      <c r="AZ106" s="77">
        <v>1959</v>
      </c>
      <c r="BA106" s="59">
        <v>65.97500000000001</v>
      </c>
      <c r="BC106" s="70">
        <v>1996</v>
      </c>
    </row>
    <row r="107" spans="1:55" ht="15">
      <c r="A107" s="65">
        <v>103</v>
      </c>
      <c r="B107" s="70">
        <v>1939</v>
      </c>
      <c r="C107" s="36">
        <v>19.1</v>
      </c>
      <c r="D107" s="70">
        <v>1952</v>
      </c>
      <c r="E107" s="36">
        <v>21.6</v>
      </c>
      <c r="F107" s="70">
        <v>1990</v>
      </c>
      <c r="G107" s="36">
        <v>33.3</v>
      </c>
      <c r="H107" s="70">
        <v>1999</v>
      </c>
      <c r="I107" s="36">
        <v>46.6</v>
      </c>
      <c r="J107" s="70">
        <v>1959</v>
      </c>
      <c r="K107" s="36">
        <v>58.6</v>
      </c>
      <c r="L107" s="70">
        <v>2007</v>
      </c>
      <c r="M107" s="36">
        <v>66.9</v>
      </c>
      <c r="N107" s="70">
        <v>1949</v>
      </c>
      <c r="O107" s="36">
        <v>71.3</v>
      </c>
      <c r="P107" s="70">
        <v>1930</v>
      </c>
      <c r="Q107" s="36">
        <v>68.7</v>
      </c>
      <c r="R107" s="70">
        <v>2007</v>
      </c>
      <c r="S107" s="36">
        <v>61.1</v>
      </c>
      <c r="T107" s="70">
        <v>1897</v>
      </c>
      <c r="U107" s="36">
        <v>50</v>
      </c>
      <c r="V107" s="70">
        <v>1953</v>
      </c>
      <c r="W107" s="36">
        <v>36.4</v>
      </c>
      <c r="X107" s="70">
        <v>2003</v>
      </c>
      <c r="Y107" s="36">
        <v>24.8</v>
      </c>
      <c r="Z107" s="75">
        <v>1938</v>
      </c>
      <c r="AA107" s="42">
        <v>43.96666666666667</v>
      </c>
      <c r="AB107" s="63">
        <v>20</v>
      </c>
      <c r="AC107" s="71">
        <v>1902</v>
      </c>
      <c r="AD107" s="58">
        <v>44.53333333333333</v>
      </c>
      <c r="AE107" s="71">
        <v>1943</v>
      </c>
      <c r="AF107" s="58">
        <v>68.60000000000001</v>
      </c>
      <c r="AG107" s="71">
        <v>1941</v>
      </c>
      <c r="AH107" s="58">
        <v>47.70000000000001</v>
      </c>
      <c r="AI107" s="71">
        <v>2004</v>
      </c>
      <c r="AJ107" s="58">
        <v>19.799999999999997</v>
      </c>
      <c r="AK107" s="57"/>
      <c r="AL107" s="71">
        <v>1959</v>
      </c>
      <c r="AM107" s="57">
        <v>60.9</v>
      </c>
      <c r="AN107" s="71">
        <v>2004</v>
      </c>
      <c r="AO107" s="57">
        <v>28.61666666666667</v>
      </c>
      <c r="AP107" s="71">
        <v>1964</v>
      </c>
      <c r="AQ107" s="57">
        <v>44.18333333333333</v>
      </c>
      <c r="AR107" s="57"/>
      <c r="AS107" s="72">
        <v>1981</v>
      </c>
      <c r="AT107" s="57">
        <v>38.766666666666666</v>
      </c>
      <c r="AU107" s="72">
        <v>1923</v>
      </c>
      <c r="AV107" s="57">
        <v>50.18333333333334</v>
      </c>
      <c r="AW107" s="72">
        <v>1994</v>
      </c>
      <c r="AX107" s="57">
        <v>44.241666666666674</v>
      </c>
      <c r="AY107" s="46"/>
      <c r="AZ107" s="77">
        <v>2010</v>
      </c>
      <c r="BA107" s="59">
        <v>66.05</v>
      </c>
      <c r="BC107" s="70">
        <v>1997</v>
      </c>
    </row>
    <row r="108" spans="1:55" ht="15">
      <c r="A108" s="65">
        <v>104</v>
      </c>
      <c r="B108" s="70">
        <v>2001</v>
      </c>
      <c r="C108" s="36">
        <v>19.1</v>
      </c>
      <c r="D108" s="70">
        <v>1921</v>
      </c>
      <c r="E108" s="36">
        <v>21.7</v>
      </c>
      <c r="F108" s="70">
        <v>2004</v>
      </c>
      <c r="G108" s="36">
        <v>33.6</v>
      </c>
      <c r="H108" s="70">
        <v>1991</v>
      </c>
      <c r="I108" s="36">
        <v>46.7</v>
      </c>
      <c r="J108" s="70">
        <v>1985</v>
      </c>
      <c r="K108" s="36">
        <v>58.6</v>
      </c>
      <c r="L108" s="70">
        <v>1943</v>
      </c>
      <c r="M108" s="36">
        <v>67</v>
      </c>
      <c r="N108" s="70">
        <v>1933</v>
      </c>
      <c r="O108" s="36">
        <v>71.4</v>
      </c>
      <c r="P108" s="70">
        <v>1973</v>
      </c>
      <c r="Q108" s="36">
        <v>68.8</v>
      </c>
      <c r="R108" s="70">
        <v>1920</v>
      </c>
      <c r="S108" s="36">
        <v>61.3</v>
      </c>
      <c r="T108" s="70">
        <v>1946</v>
      </c>
      <c r="U108" s="36">
        <v>50</v>
      </c>
      <c r="V108" s="70">
        <v>2006</v>
      </c>
      <c r="W108" s="36">
        <v>36.4</v>
      </c>
      <c r="X108" s="70">
        <v>1987</v>
      </c>
      <c r="Y108" s="36">
        <v>24.9</v>
      </c>
      <c r="Z108" s="75">
        <v>1953</v>
      </c>
      <c r="AA108" s="42">
        <v>44.08333333333332</v>
      </c>
      <c r="AB108" s="63">
        <v>19</v>
      </c>
      <c r="AC108" s="71">
        <v>1903</v>
      </c>
      <c r="AD108" s="58">
        <v>44.666666666666664</v>
      </c>
      <c r="AE108" s="71">
        <v>2011</v>
      </c>
      <c r="AF108" s="58">
        <v>68.60000000000001</v>
      </c>
      <c r="AG108" s="71">
        <v>1999</v>
      </c>
      <c r="AH108" s="58">
        <v>47.73333333333333</v>
      </c>
      <c r="AI108" s="71">
        <v>1994</v>
      </c>
      <c r="AJ108" s="58">
        <v>19.96666666666667</v>
      </c>
      <c r="AK108" s="57"/>
      <c r="AL108" s="71">
        <v>1999</v>
      </c>
      <c r="AM108" s="57">
        <v>61.03333333333333</v>
      </c>
      <c r="AN108" s="71">
        <v>2006</v>
      </c>
      <c r="AO108" s="57">
        <v>28.849999999999998</v>
      </c>
      <c r="AP108" s="71">
        <v>1991</v>
      </c>
      <c r="AQ108" s="57">
        <v>44.31666666666667</v>
      </c>
      <c r="AR108" s="57"/>
      <c r="AS108" s="72">
        <v>1973</v>
      </c>
      <c r="AT108" s="57">
        <v>38.86666666666667</v>
      </c>
      <c r="AU108" s="72">
        <v>1947</v>
      </c>
      <c r="AV108" s="57">
        <v>50.25</v>
      </c>
      <c r="AW108" s="72">
        <v>1953</v>
      </c>
      <c r="AX108" s="57">
        <v>44.275000000000006</v>
      </c>
      <c r="AY108" s="46"/>
      <c r="AZ108" s="77">
        <v>1900</v>
      </c>
      <c r="BA108" s="59">
        <v>66.15</v>
      </c>
      <c r="BC108" s="70">
        <v>1998</v>
      </c>
    </row>
    <row r="109" spans="1:55" ht="15">
      <c r="A109" s="65">
        <v>105</v>
      </c>
      <c r="B109" s="70">
        <v>1987</v>
      </c>
      <c r="C109" s="36">
        <v>19.4</v>
      </c>
      <c r="D109" s="70">
        <v>1991</v>
      </c>
      <c r="E109" s="36">
        <v>22.1</v>
      </c>
      <c r="F109" s="70">
        <v>1927</v>
      </c>
      <c r="G109" s="36">
        <v>33.7</v>
      </c>
      <c r="H109" s="70">
        <v>2001</v>
      </c>
      <c r="I109" s="36">
        <v>46.8</v>
      </c>
      <c r="J109" s="70">
        <v>1944</v>
      </c>
      <c r="K109" s="36">
        <v>58.8</v>
      </c>
      <c r="L109" s="70">
        <v>1932</v>
      </c>
      <c r="M109" s="36">
        <v>67.1</v>
      </c>
      <c r="N109" s="70">
        <v>2010</v>
      </c>
      <c r="O109" s="36">
        <v>71.4</v>
      </c>
      <c r="P109" s="70">
        <v>1998</v>
      </c>
      <c r="Q109" s="36">
        <v>68.9</v>
      </c>
      <c r="R109" s="70">
        <v>1936</v>
      </c>
      <c r="S109" s="36">
        <v>61.4</v>
      </c>
      <c r="T109" s="70">
        <v>1949</v>
      </c>
      <c r="U109" s="36">
        <v>50</v>
      </c>
      <c r="V109" s="70">
        <v>1994</v>
      </c>
      <c r="W109" s="36">
        <v>36.5</v>
      </c>
      <c r="X109" s="70">
        <v>2012</v>
      </c>
      <c r="Y109" s="36">
        <v>25.1</v>
      </c>
      <c r="Z109" s="75">
        <v>2011</v>
      </c>
      <c r="AA109" s="42">
        <v>44.150000000000006</v>
      </c>
      <c r="AB109" s="63">
        <v>18</v>
      </c>
      <c r="AC109" s="71">
        <v>1988</v>
      </c>
      <c r="AD109" s="58">
        <v>44.666666666666664</v>
      </c>
      <c r="AE109" s="71">
        <v>2006</v>
      </c>
      <c r="AF109" s="58">
        <v>68.63333333333333</v>
      </c>
      <c r="AG109" s="71">
        <v>1948</v>
      </c>
      <c r="AH109" s="58">
        <v>47.800000000000004</v>
      </c>
      <c r="AI109" s="71">
        <v>1959</v>
      </c>
      <c r="AJ109" s="58">
        <v>20.333333333333332</v>
      </c>
      <c r="AK109" s="57"/>
      <c r="AL109" s="71">
        <v>1901</v>
      </c>
      <c r="AM109" s="57">
        <v>61.06666666666667</v>
      </c>
      <c r="AN109" s="71">
        <v>2009</v>
      </c>
      <c r="AO109" s="57">
        <v>28.866666666666664</v>
      </c>
      <c r="AP109" s="71">
        <v>1932</v>
      </c>
      <c r="AQ109" s="57">
        <v>44.666666666666664</v>
      </c>
      <c r="AR109" s="57"/>
      <c r="AS109" s="72">
        <v>1992</v>
      </c>
      <c r="AT109" s="57">
        <v>39.00000000000001</v>
      </c>
      <c r="AU109" s="72">
        <v>2007</v>
      </c>
      <c r="AV109" s="57">
        <v>50.25</v>
      </c>
      <c r="AW109" s="72">
        <v>1963</v>
      </c>
      <c r="AX109" s="57">
        <v>44.28333333333333</v>
      </c>
      <c r="AY109" s="46"/>
      <c r="AZ109" s="77">
        <v>1919</v>
      </c>
      <c r="BA109" s="59">
        <v>66.175</v>
      </c>
      <c r="BC109" s="70">
        <v>1999</v>
      </c>
    </row>
    <row r="110" spans="1:55" ht="15">
      <c r="A110" s="65">
        <v>106</v>
      </c>
      <c r="B110" s="70">
        <v>1964</v>
      </c>
      <c r="C110" s="36">
        <v>19.7</v>
      </c>
      <c r="D110" s="70">
        <v>2016</v>
      </c>
      <c r="E110" s="36">
        <v>22.6</v>
      </c>
      <c r="F110" s="70">
        <v>1903</v>
      </c>
      <c r="G110" s="36">
        <v>34.1</v>
      </c>
      <c r="H110" s="70">
        <v>1948</v>
      </c>
      <c r="I110" s="36">
        <v>46.9</v>
      </c>
      <c r="J110" s="70">
        <v>1939</v>
      </c>
      <c r="K110" s="36">
        <v>58.9</v>
      </c>
      <c r="L110" s="70">
        <v>1956</v>
      </c>
      <c r="M110" s="36">
        <v>67.1</v>
      </c>
      <c r="N110" s="70">
        <v>1897</v>
      </c>
      <c r="O110" s="36">
        <v>71.5</v>
      </c>
      <c r="P110" s="70">
        <v>1969</v>
      </c>
      <c r="Q110" s="36">
        <v>69</v>
      </c>
      <c r="R110" s="70">
        <v>2009</v>
      </c>
      <c r="S110" s="36">
        <v>61.4</v>
      </c>
      <c r="T110" s="70">
        <v>1899</v>
      </c>
      <c r="U110" s="36">
        <v>50.1</v>
      </c>
      <c r="V110" s="70">
        <v>1944</v>
      </c>
      <c r="W110" s="36">
        <v>36.6</v>
      </c>
      <c r="X110" s="70">
        <v>1994</v>
      </c>
      <c r="Y110" s="36">
        <v>25.3</v>
      </c>
      <c r="Z110" s="75">
        <v>1973</v>
      </c>
      <c r="AA110" s="42">
        <v>44.31666666666666</v>
      </c>
      <c r="AB110" s="63">
        <v>17</v>
      </c>
      <c r="AC110" s="71">
        <v>1942</v>
      </c>
      <c r="AD110" s="58">
        <v>44.76666666666667</v>
      </c>
      <c r="AE110" s="71">
        <v>1987</v>
      </c>
      <c r="AF110" s="58">
        <v>68.66666666666667</v>
      </c>
      <c r="AG110" s="71">
        <v>2009</v>
      </c>
      <c r="AH110" s="58">
        <v>47.9</v>
      </c>
      <c r="AI110" s="71">
        <v>1953</v>
      </c>
      <c r="AJ110" s="58">
        <v>20.46666666666667</v>
      </c>
      <c r="AK110" s="57"/>
      <c r="AL110" s="71">
        <v>1977</v>
      </c>
      <c r="AM110" s="57">
        <v>61.150000000000006</v>
      </c>
      <c r="AN110" s="71">
        <v>1941</v>
      </c>
      <c r="AO110" s="57">
        <v>28.916666666666668</v>
      </c>
      <c r="AP110" s="71">
        <v>1983</v>
      </c>
      <c r="AQ110" s="57">
        <v>44.71666666666667</v>
      </c>
      <c r="AR110" s="57"/>
      <c r="AS110" s="72">
        <v>1964</v>
      </c>
      <c r="AT110" s="57">
        <v>39.11666666666667</v>
      </c>
      <c r="AU110" s="72">
        <v>1913</v>
      </c>
      <c r="AV110" s="57">
        <v>50.38333333333333</v>
      </c>
      <c r="AW110" s="72">
        <v>1990</v>
      </c>
      <c r="AX110" s="57">
        <v>44.475</v>
      </c>
      <c r="AY110" s="46"/>
      <c r="AZ110" s="77">
        <v>1998</v>
      </c>
      <c r="BA110" s="59">
        <v>66.22500000000001</v>
      </c>
      <c r="BC110" s="70">
        <v>2000</v>
      </c>
    </row>
    <row r="111" spans="1:55" ht="15">
      <c r="A111" s="65">
        <v>107</v>
      </c>
      <c r="B111" s="70">
        <v>1919</v>
      </c>
      <c r="C111" s="36">
        <v>19.8</v>
      </c>
      <c r="D111" s="70">
        <v>1930</v>
      </c>
      <c r="E111" s="36">
        <v>23.2</v>
      </c>
      <c r="F111" s="70">
        <v>1918</v>
      </c>
      <c r="G111" s="36">
        <v>34.1</v>
      </c>
      <c r="H111" s="70">
        <v>1998</v>
      </c>
      <c r="I111" s="36">
        <v>47</v>
      </c>
      <c r="J111" s="70">
        <v>1962</v>
      </c>
      <c r="K111" s="36">
        <v>58.9</v>
      </c>
      <c r="L111" s="70">
        <v>2012</v>
      </c>
      <c r="M111" s="36">
        <v>67.1</v>
      </c>
      <c r="N111" s="70">
        <v>1987</v>
      </c>
      <c r="O111" s="36">
        <v>71.8</v>
      </c>
      <c r="P111" s="70">
        <v>1984</v>
      </c>
      <c r="Q111" s="36">
        <v>69.2</v>
      </c>
      <c r="R111" s="70">
        <v>1925</v>
      </c>
      <c r="S111" s="36">
        <v>61.5</v>
      </c>
      <c r="T111" s="70">
        <v>2000</v>
      </c>
      <c r="U111" s="36">
        <v>50.5</v>
      </c>
      <c r="V111" s="70">
        <v>2004</v>
      </c>
      <c r="W111" s="36">
        <v>36.7</v>
      </c>
      <c r="X111" s="70">
        <v>1982</v>
      </c>
      <c r="Y111" s="36">
        <v>25.4</v>
      </c>
      <c r="Z111" s="75">
        <v>1990</v>
      </c>
      <c r="AA111" s="42">
        <v>44.550000000000004</v>
      </c>
      <c r="AB111" s="63">
        <v>16</v>
      </c>
      <c r="AC111" s="71">
        <v>1999</v>
      </c>
      <c r="AD111" s="58">
        <v>45.46666666666667</v>
      </c>
      <c r="AE111" s="71">
        <v>1936</v>
      </c>
      <c r="AF111" s="58">
        <v>68.7</v>
      </c>
      <c r="AG111" s="71">
        <v>2011</v>
      </c>
      <c r="AH111" s="58">
        <v>47.93333333333334</v>
      </c>
      <c r="AI111" s="71">
        <v>1999</v>
      </c>
      <c r="AJ111" s="58">
        <v>21.03333333333333</v>
      </c>
      <c r="AK111" s="57"/>
      <c r="AL111" s="71">
        <v>1991</v>
      </c>
      <c r="AM111" s="57">
        <v>61.23333333333333</v>
      </c>
      <c r="AN111" s="71">
        <v>1953</v>
      </c>
      <c r="AO111" s="57">
        <v>29.366666666666664</v>
      </c>
      <c r="AP111" s="71">
        <v>1995</v>
      </c>
      <c r="AQ111" s="57">
        <v>44.75</v>
      </c>
      <c r="AR111" s="57"/>
      <c r="AS111" s="72">
        <v>2007</v>
      </c>
      <c r="AT111" s="57">
        <v>39.233333333333334</v>
      </c>
      <c r="AU111" s="72">
        <v>2003</v>
      </c>
      <c r="AV111" s="57">
        <v>50.4</v>
      </c>
      <c r="AW111" s="72">
        <v>2004</v>
      </c>
      <c r="AX111" s="57">
        <v>44.475</v>
      </c>
      <c r="AY111" s="46"/>
      <c r="AZ111" s="77">
        <v>1901</v>
      </c>
      <c r="BA111" s="59">
        <v>66.3</v>
      </c>
      <c r="BC111" s="70">
        <v>2001</v>
      </c>
    </row>
    <row r="112" spans="1:55" ht="15">
      <c r="A112" s="65">
        <v>108</v>
      </c>
      <c r="B112" s="70">
        <v>1921</v>
      </c>
      <c r="C112" s="36">
        <v>20.2</v>
      </c>
      <c r="D112" s="70">
        <v>1915</v>
      </c>
      <c r="E112" s="36">
        <v>23.8</v>
      </c>
      <c r="F112" s="70">
        <v>1985</v>
      </c>
      <c r="G112" s="36">
        <v>34.1</v>
      </c>
      <c r="H112" s="70">
        <v>1910</v>
      </c>
      <c r="I112" s="57">
        <v>47.1</v>
      </c>
      <c r="J112" s="70">
        <v>2007</v>
      </c>
      <c r="K112" s="36">
        <v>59.1</v>
      </c>
      <c r="L112" s="70">
        <v>1971</v>
      </c>
      <c r="M112" s="36">
        <v>67.8</v>
      </c>
      <c r="N112" s="70">
        <v>1931</v>
      </c>
      <c r="O112" s="36">
        <v>72.4</v>
      </c>
      <c r="P112" s="70">
        <v>1938</v>
      </c>
      <c r="Q112" s="36">
        <v>69.4</v>
      </c>
      <c r="R112" s="70">
        <v>2002</v>
      </c>
      <c r="S112" s="36">
        <v>61.6</v>
      </c>
      <c r="T112" s="70">
        <v>1950</v>
      </c>
      <c r="U112" s="36">
        <v>50.8</v>
      </c>
      <c r="V112" s="70">
        <v>2011</v>
      </c>
      <c r="W112" s="36">
        <v>36.7</v>
      </c>
      <c r="X112" s="70">
        <v>1998</v>
      </c>
      <c r="Y112" s="36">
        <v>25.4</v>
      </c>
      <c r="Z112" s="75">
        <v>2002</v>
      </c>
      <c r="AA112" s="42">
        <v>44.58333333333334</v>
      </c>
      <c r="AB112" s="63">
        <v>15</v>
      </c>
      <c r="AC112" s="71">
        <v>2007</v>
      </c>
      <c r="AD112" s="58">
        <v>45.5</v>
      </c>
      <c r="AE112" s="71">
        <v>2002</v>
      </c>
      <c r="AF112" s="58">
        <v>68.83333333333334</v>
      </c>
      <c r="AG112" s="71">
        <v>1920</v>
      </c>
      <c r="AH112" s="58">
        <v>48.23333333333333</v>
      </c>
      <c r="AI112" s="71">
        <v>1943</v>
      </c>
      <c r="AJ112" s="58">
        <v>21.033333333333335</v>
      </c>
      <c r="AK112" s="57"/>
      <c r="AL112" s="71">
        <v>2006</v>
      </c>
      <c r="AM112" s="57">
        <v>61.29999999999999</v>
      </c>
      <c r="AN112" s="71">
        <v>1918</v>
      </c>
      <c r="AO112" s="57">
        <v>29.500000000000004</v>
      </c>
      <c r="AP112" s="71">
        <v>1919</v>
      </c>
      <c r="AQ112" s="57">
        <v>44.833333333333336</v>
      </c>
      <c r="AR112" s="57"/>
      <c r="AS112" s="72">
        <v>2002</v>
      </c>
      <c r="AT112" s="57">
        <v>39.266666666666666</v>
      </c>
      <c r="AU112" s="72">
        <v>1900</v>
      </c>
      <c r="AV112" s="57">
        <v>50.48333333333334</v>
      </c>
      <c r="AW112" s="72">
        <v>2009</v>
      </c>
      <c r="AX112" s="57">
        <v>44.66666666666667</v>
      </c>
      <c r="AY112" s="46"/>
      <c r="AZ112" s="77">
        <v>1987</v>
      </c>
      <c r="BA112" s="59">
        <v>66.3</v>
      </c>
      <c r="BC112" s="70">
        <v>2002</v>
      </c>
    </row>
    <row r="113" spans="1:55" ht="15">
      <c r="A113" s="65">
        <v>109</v>
      </c>
      <c r="B113" s="70">
        <v>1992</v>
      </c>
      <c r="C113" s="36">
        <v>20.3</v>
      </c>
      <c r="D113" s="70">
        <v>1961</v>
      </c>
      <c r="E113" s="36">
        <v>24</v>
      </c>
      <c r="F113" s="70">
        <v>1902</v>
      </c>
      <c r="G113" s="36">
        <v>34.3</v>
      </c>
      <c r="H113" s="70">
        <v>2005</v>
      </c>
      <c r="I113" s="36">
        <v>47.7</v>
      </c>
      <c r="J113" s="70">
        <v>1941</v>
      </c>
      <c r="K113" s="36">
        <v>59.3</v>
      </c>
      <c r="L113" s="70">
        <v>1949</v>
      </c>
      <c r="M113" s="36">
        <v>68</v>
      </c>
      <c r="N113" s="70">
        <v>1988</v>
      </c>
      <c r="O113" s="36">
        <v>72.4</v>
      </c>
      <c r="P113" s="70">
        <v>1909</v>
      </c>
      <c r="Q113" s="36">
        <v>69.5</v>
      </c>
      <c r="R113" s="70">
        <v>1921</v>
      </c>
      <c r="S113" s="36">
        <v>61.8</v>
      </c>
      <c r="T113" s="70">
        <v>1931</v>
      </c>
      <c r="U113" s="36">
        <v>51.1</v>
      </c>
      <c r="V113" s="70">
        <v>1913</v>
      </c>
      <c r="W113" s="36">
        <v>36.9</v>
      </c>
      <c r="X113" s="70">
        <v>1965</v>
      </c>
      <c r="Y113" s="36">
        <v>25.7</v>
      </c>
      <c r="Z113" s="75">
        <v>1941</v>
      </c>
      <c r="AA113" s="42">
        <v>44.625</v>
      </c>
      <c r="AB113" s="63">
        <v>14</v>
      </c>
      <c r="AC113" s="71">
        <v>1946</v>
      </c>
      <c r="AD113" s="58">
        <v>45.699999999999996</v>
      </c>
      <c r="AE113" s="71">
        <v>1937</v>
      </c>
      <c r="AF113" s="58">
        <v>68.93333333333332</v>
      </c>
      <c r="AG113" s="71">
        <v>1908</v>
      </c>
      <c r="AH113" s="58">
        <v>48.300000000000004</v>
      </c>
      <c r="AI113" s="71">
        <v>1920</v>
      </c>
      <c r="AJ113" s="58">
        <v>21.266666666666666</v>
      </c>
      <c r="AK113" s="57"/>
      <c r="AL113" s="71">
        <v>2007</v>
      </c>
      <c r="AM113" s="57">
        <v>61.30000000000001</v>
      </c>
      <c r="AN113" s="71">
        <v>1930</v>
      </c>
      <c r="AO113" s="57">
        <v>29.55</v>
      </c>
      <c r="AP113" s="71">
        <v>2007</v>
      </c>
      <c r="AQ113" s="57">
        <v>45.074999999999996</v>
      </c>
      <c r="AR113" s="57"/>
      <c r="AS113" s="72">
        <v>1911</v>
      </c>
      <c r="AT113" s="57">
        <v>39.31666666666667</v>
      </c>
      <c r="AU113" s="72">
        <v>1994</v>
      </c>
      <c r="AV113" s="57">
        <v>50.550000000000004</v>
      </c>
      <c r="AW113" s="72">
        <v>1941</v>
      </c>
      <c r="AX113" s="57">
        <v>44.78333333333333</v>
      </c>
      <c r="AY113" s="46"/>
      <c r="AZ113" s="77">
        <v>1937</v>
      </c>
      <c r="BA113" s="59">
        <v>66.44999999999999</v>
      </c>
      <c r="BC113" s="70">
        <v>2003</v>
      </c>
    </row>
    <row r="114" spans="1:55" ht="15">
      <c r="A114" s="65">
        <v>110</v>
      </c>
      <c r="B114" s="70">
        <v>1998</v>
      </c>
      <c r="C114" s="36">
        <v>20.3</v>
      </c>
      <c r="D114" s="70">
        <v>1976</v>
      </c>
      <c r="E114" s="36">
        <v>24.1</v>
      </c>
      <c r="F114" s="70">
        <v>2007</v>
      </c>
      <c r="G114" s="57">
        <v>34.6</v>
      </c>
      <c r="H114" s="70">
        <v>1986</v>
      </c>
      <c r="I114" s="36">
        <v>47.8</v>
      </c>
      <c r="J114" s="70">
        <v>1982</v>
      </c>
      <c r="K114" s="36">
        <v>59.3</v>
      </c>
      <c r="L114" s="70">
        <v>1987</v>
      </c>
      <c r="M114" s="36">
        <v>68</v>
      </c>
      <c r="N114" s="70">
        <v>1999</v>
      </c>
      <c r="O114" s="36">
        <v>72.4</v>
      </c>
      <c r="P114" s="70">
        <v>1936</v>
      </c>
      <c r="Q114" s="36">
        <v>69.5</v>
      </c>
      <c r="R114" s="70">
        <v>1978</v>
      </c>
      <c r="S114" s="36">
        <v>61.8</v>
      </c>
      <c r="T114" s="70">
        <v>1938</v>
      </c>
      <c r="U114" s="36">
        <v>51.2</v>
      </c>
      <c r="V114" s="70">
        <v>1990</v>
      </c>
      <c r="W114" s="36">
        <v>36.9</v>
      </c>
      <c r="X114" s="70">
        <v>2011</v>
      </c>
      <c r="Y114" s="36">
        <v>25.7</v>
      </c>
      <c r="Z114" s="75">
        <v>2007</v>
      </c>
      <c r="AA114" s="42">
        <v>44.74166666666667</v>
      </c>
      <c r="AB114" s="63">
        <v>13</v>
      </c>
      <c r="AC114" s="71">
        <v>2006</v>
      </c>
      <c r="AD114" s="58">
        <v>45.699999999999996</v>
      </c>
      <c r="AE114" s="71">
        <v>1931</v>
      </c>
      <c r="AF114" s="58">
        <v>69</v>
      </c>
      <c r="AG114" s="71">
        <v>1971</v>
      </c>
      <c r="AH114" s="58">
        <v>48.73333333333333</v>
      </c>
      <c r="AI114" s="71">
        <v>1998</v>
      </c>
      <c r="AJ114" s="58">
        <v>21.366666666666664</v>
      </c>
      <c r="AK114" s="57"/>
      <c r="AL114" s="71">
        <v>1900</v>
      </c>
      <c r="AM114" s="57">
        <v>61.45000000000001</v>
      </c>
      <c r="AN114" s="71">
        <v>1931</v>
      </c>
      <c r="AO114" s="57">
        <v>29.583333333333332</v>
      </c>
      <c r="AP114" s="71">
        <v>2000</v>
      </c>
      <c r="AQ114" s="57">
        <v>45.241666666666674</v>
      </c>
      <c r="AR114" s="57"/>
      <c r="AS114" s="72">
        <v>2005</v>
      </c>
      <c r="AT114" s="57">
        <v>39.36666666666667</v>
      </c>
      <c r="AU114" s="72">
        <v>2006</v>
      </c>
      <c r="AV114" s="57">
        <v>50.61666666666667</v>
      </c>
      <c r="AW114" s="72">
        <v>2006</v>
      </c>
      <c r="AX114" s="57">
        <v>44.925</v>
      </c>
      <c r="AY114" s="46"/>
      <c r="AZ114" s="77">
        <v>2007</v>
      </c>
      <c r="BA114" s="59">
        <v>66.47500000000001</v>
      </c>
      <c r="BC114" s="70">
        <v>2004</v>
      </c>
    </row>
    <row r="115" spans="1:55" ht="15">
      <c r="A115" s="65">
        <v>111</v>
      </c>
      <c r="B115" s="70">
        <v>2007</v>
      </c>
      <c r="C115" s="36">
        <v>20.3</v>
      </c>
      <c r="D115" s="70">
        <v>2005</v>
      </c>
      <c r="E115" s="36">
        <v>24.8</v>
      </c>
      <c r="F115" s="70">
        <v>1938</v>
      </c>
      <c r="G115" s="36">
        <v>34.7</v>
      </c>
      <c r="H115" s="70">
        <v>1985</v>
      </c>
      <c r="I115" s="36">
        <v>47.9</v>
      </c>
      <c r="J115" s="70">
        <v>1964</v>
      </c>
      <c r="K115" s="36">
        <v>59.4</v>
      </c>
      <c r="L115" s="70">
        <v>1923</v>
      </c>
      <c r="M115" s="36">
        <v>68.2</v>
      </c>
      <c r="N115" s="70">
        <v>2002</v>
      </c>
      <c r="O115" s="36">
        <v>72.7</v>
      </c>
      <c r="P115" s="70">
        <v>2001</v>
      </c>
      <c r="Q115" s="36">
        <v>69.7</v>
      </c>
      <c r="R115" s="70">
        <v>1895</v>
      </c>
      <c r="S115" s="36">
        <v>62</v>
      </c>
      <c r="T115" s="70">
        <v>1914</v>
      </c>
      <c r="U115" s="36">
        <v>51.8</v>
      </c>
      <c r="V115" s="70">
        <v>1922</v>
      </c>
      <c r="W115" s="36">
        <v>37</v>
      </c>
      <c r="X115" s="70">
        <v>1941</v>
      </c>
      <c r="Y115" s="36">
        <v>25.8</v>
      </c>
      <c r="Z115" s="76">
        <v>2015</v>
      </c>
      <c r="AA115" s="57">
        <v>44.824999999999996</v>
      </c>
      <c r="AB115" s="63">
        <v>12</v>
      </c>
      <c r="AC115" s="71">
        <v>1986</v>
      </c>
      <c r="AD115" s="58">
        <v>45.70000000000001</v>
      </c>
      <c r="AE115" s="71">
        <v>2010</v>
      </c>
      <c r="AF115" s="58">
        <v>69.10000000000001</v>
      </c>
      <c r="AG115" s="71">
        <v>2007</v>
      </c>
      <c r="AH115" s="58">
        <v>48.833333333333336</v>
      </c>
      <c r="AI115" s="71">
        <v>1918</v>
      </c>
      <c r="AJ115" s="58">
        <v>21.400000000000002</v>
      </c>
      <c r="AK115" s="57"/>
      <c r="AL115" s="71">
        <v>1933</v>
      </c>
      <c r="AM115" s="57">
        <v>61.46666666666666</v>
      </c>
      <c r="AN115" s="71">
        <v>1994</v>
      </c>
      <c r="AO115" s="57">
        <v>29.683333333333337</v>
      </c>
      <c r="AP115" s="71">
        <v>2005</v>
      </c>
      <c r="AQ115" s="57">
        <v>45.30833333333333</v>
      </c>
      <c r="AR115" s="57"/>
      <c r="AS115" s="72">
        <v>1991</v>
      </c>
      <c r="AT115" s="57">
        <v>39.86666666666667</v>
      </c>
      <c r="AU115" s="72">
        <v>2012</v>
      </c>
      <c r="AV115" s="57">
        <v>50.65</v>
      </c>
      <c r="AW115" s="72">
        <v>1930</v>
      </c>
      <c r="AX115" s="57">
        <v>45.108333333333334</v>
      </c>
      <c r="AY115" s="46"/>
      <c r="AZ115" s="77">
        <v>1995</v>
      </c>
      <c r="BA115" s="59">
        <v>66.675</v>
      </c>
      <c r="BC115" s="70">
        <v>2005</v>
      </c>
    </row>
    <row r="116" spans="1:55" ht="15">
      <c r="A116" s="65">
        <v>112</v>
      </c>
      <c r="B116" s="70">
        <v>1914</v>
      </c>
      <c r="C116" s="36">
        <v>20.4</v>
      </c>
      <c r="D116" s="70">
        <v>1983</v>
      </c>
      <c r="E116" s="36">
        <v>25.2</v>
      </c>
      <c r="F116" s="70">
        <v>1987</v>
      </c>
      <c r="G116" s="36">
        <v>35.1</v>
      </c>
      <c r="H116" s="70">
        <v>1921</v>
      </c>
      <c r="I116" s="36">
        <v>48</v>
      </c>
      <c r="J116" s="70">
        <v>1988</v>
      </c>
      <c r="K116" s="36">
        <v>59.5</v>
      </c>
      <c r="L116" s="70">
        <v>1991</v>
      </c>
      <c r="M116" s="36">
        <v>68.2</v>
      </c>
      <c r="N116" s="70">
        <v>1983</v>
      </c>
      <c r="O116" s="36">
        <v>72.8</v>
      </c>
      <c r="P116" s="70">
        <v>2003</v>
      </c>
      <c r="Q116" s="36">
        <v>70.1</v>
      </c>
      <c r="R116" s="70">
        <v>1948</v>
      </c>
      <c r="S116" s="36">
        <v>62.2</v>
      </c>
      <c r="T116" s="70">
        <v>1924</v>
      </c>
      <c r="U116" s="36">
        <v>52.1</v>
      </c>
      <c r="V116" s="70">
        <v>1963</v>
      </c>
      <c r="W116" s="36">
        <v>37</v>
      </c>
      <c r="X116" s="70">
        <v>1918</v>
      </c>
      <c r="Y116" s="36">
        <v>26.1</v>
      </c>
      <c r="Z116" s="75">
        <v>2005</v>
      </c>
      <c r="AA116" s="42">
        <v>45.06666666666666</v>
      </c>
      <c r="AB116" s="63">
        <v>11</v>
      </c>
      <c r="AC116" s="71">
        <v>1921</v>
      </c>
      <c r="AD116" s="58">
        <v>46.03333333333333</v>
      </c>
      <c r="AE116" s="71">
        <v>1901</v>
      </c>
      <c r="AF116" s="58">
        <v>69.23333333333333</v>
      </c>
      <c r="AG116" s="71">
        <v>2001</v>
      </c>
      <c r="AH116" s="58">
        <v>48.866666666666674</v>
      </c>
      <c r="AI116" s="71">
        <v>2005</v>
      </c>
      <c r="AJ116" s="58">
        <v>21.46666666666667</v>
      </c>
      <c r="AK116" s="57"/>
      <c r="AL116" s="71">
        <v>1931</v>
      </c>
      <c r="AM116" s="57">
        <v>61.53333333333334</v>
      </c>
      <c r="AN116" s="71">
        <v>1986</v>
      </c>
      <c r="AO116" s="57">
        <v>29.716666666666665</v>
      </c>
      <c r="AP116" s="71">
        <v>2010</v>
      </c>
      <c r="AQ116" s="57">
        <v>45.425000000000004</v>
      </c>
      <c r="AR116" s="57"/>
      <c r="AS116" s="72">
        <v>1990</v>
      </c>
      <c r="AT116" s="57">
        <v>40.016666666666666</v>
      </c>
      <c r="AU116" s="72">
        <v>1999</v>
      </c>
      <c r="AV116" s="57">
        <v>50.70000000000001</v>
      </c>
      <c r="AW116" s="72">
        <v>1931</v>
      </c>
      <c r="AX116" s="57">
        <v>45.35</v>
      </c>
      <c r="AY116" s="46"/>
      <c r="AZ116" s="77">
        <v>2012</v>
      </c>
      <c r="BA116" s="59">
        <v>66.675</v>
      </c>
      <c r="BC116" s="70">
        <v>2006</v>
      </c>
    </row>
    <row r="117" spans="1:55" ht="15">
      <c r="A117" s="65">
        <v>113</v>
      </c>
      <c r="B117" s="70">
        <v>1932</v>
      </c>
      <c r="C117" s="36">
        <v>20.4</v>
      </c>
      <c r="D117" s="70">
        <v>2000</v>
      </c>
      <c r="E117" s="36">
        <v>25.3</v>
      </c>
      <c r="F117" s="70">
        <v>1977</v>
      </c>
      <c r="G117" s="36">
        <v>35.9</v>
      </c>
      <c r="H117" s="70">
        <v>1925</v>
      </c>
      <c r="I117" s="36">
        <v>48.1</v>
      </c>
      <c r="J117" s="70">
        <v>1936</v>
      </c>
      <c r="K117" s="36">
        <v>59.6</v>
      </c>
      <c r="L117" s="70">
        <v>1988</v>
      </c>
      <c r="M117" s="36">
        <v>68.3</v>
      </c>
      <c r="N117" s="70">
        <v>2006</v>
      </c>
      <c r="O117" s="36">
        <v>72.8</v>
      </c>
      <c r="P117" s="70">
        <v>1959</v>
      </c>
      <c r="Q117" s="36">
        <v>70.5</v>
      </c>
      <c r="R117" s="70">
        <v>1906</v>
      </c>
      <c r="S117" s="36">
        <v>62.6</v>
      </c>
      <c r="T117" s="70">
        <v>1973</v>
      </c>
      <c r="U117" s="36">
        <v>52.3</v>
      </c>
      <c r="V117" s="70">
        <v>1975</v>
      </c>
      <c r="W117" s="36">
        <v>37</v>
      </c>
      <c r="X117" s="70">
        <v>1997</v>
      </c>
      <c r="Y117" s="36">
        <v>26.2</v>
      </c>
      <c r="Z117" s="75">
        <v>2001</v>
      </c>
      <c r="AA117" s="42">
        <v>45.33333333333334</v>
      </c>
      <c r="AB117" s="63">
        <v>10</v>
      </c>
      <c r="AC117" s="71">
        <v>1910</v>
      </c>
      <c r="AD117" s="58">
        <v>46.06666666666667</v>
      </c>
      <c r="AE117" s="71">
        <v>1949</v>
      </c>
      <c r="AF117" s="58">
        <v>69.23333333333333</v>
      </c>
      <c r="AG117" s="71">
        <v>1922</v>
      </c>
      <c r="AH117" s="58">
        <v>48.93333333333334</v>
      </c>
      <c r="AI117" s="71">
        <v>1991</v>
      </c>
      <c r="AJ117" s="58">
        <v>22.166666666666668</v>
      </c>
      <c r="AK117" s="57"/>
      <c r="AL117" s="71">
        <v>2012</v>
      </c>
      <c r="AM117" s="57">
        <v>61.900000000000006</v>
      </c>
      <c r="AN117" s="71">
        <v>1920</v>
      </c>
      <c r="AO117" s="57">
        <v>29.96666666666667</v>
      </c>
      <c r="AP117" s="71">
        <v>1931</v>
      </c>
      <c r="AQ117" s="57">
        <v>45.541666666666664</v>
      </c>
      <c r="AR117" s="57"/>
      <c r="AS117" s="72">
        <v>1999</v>
      </c>
      <c r="AT117" s="57">
        <v>40.083333333333336</v>
      </c>
      <c r="AU117" s="72">
        <v>2005</v>
      </c>
      <c r="AV117" s="57">
        <v>50.76666666666666</v>
      </c>
      <c r="AW117" s="72">
        <v>1986</v>
      </c>
      <c r="AX117" s="57">
        <v>45.38333333333334</v>
      </c>
      <c r="AY117" s="46"/>
      <c r="AZ117" s="77">
        <v>1955</v>
      </c>
      <c r="BA117" s="59">
        <v>66.85</v>
      </c>
      <c r="BC117" s="70">
        <v>2007</v>
      </c>
    </row>
    <row r="118" spans="1:55" ht="15">
      <c r="A118" s="65">
        <v>114</v>
      </c>
      <c r="B118" s="70">
        <v>1934</v>
      </c>
      <c r="C118" s="36">
        <v>20.6</v>
      </c>
      <c r="D118" s="70">
        <v>1992</v>
      </c>
      <c r="E118" s="36">
        <v>25.4</v>
      </c>
      <c r="F118" s="70">
        <v>1968</v>
      </c>
      <c r="G118" s="36">
        <v>36</v>
      </c>
      <c r="H118" s="70">
        <v>1987</v>
      </c>
      <c r="I118" s="36">
        <v>48.5</v>
      </c>
      <c r="J118" s="70">
        <v>1991</v>
      </c>
      <c r="K118" s="36">
        <v>59.6</v>
      </c>
      <c r="L118" s="70">
        <v>1931</v>
      </c>
      <c r="M118" s="36">
        <v>68.4</v>
      </c>
      <c r="N118" s="70">
        <v>2011</v>
      </c>
      <c r="O118" s="36">
        <v>73.2</v>
      </c>
      <c r="P118" s="70">
        <v>2010</v>
      </c>
      <c r="Q118" s="36">
        <v>70.8</v>
      </c>
      <c r="R118" s="70">
        <v>1933</v>
      </c>
      <c r="S118" s="36">
        <v>62.9</v>
      </c>
      <c r="T118" s="70">
        <v>1953</v>
      </c>
      <c r="U118" s="36">
        <v>52.4</v>
      </c>
      <c r="V118" s="70">
        <v>1909</v>
      </c>
      <c r="W118" s="36">
        <v>37.1</v>
      </c>
      <c r="X118" s="70">
        <v>1959</v>
      </c>
      <c r="Y118" s="36">
        <v>26.5</v>
      </c>
      <c r="Z118" s="75">
        <v>1999</v>
      </c>
      <c r="AA118" s="42">
        <v>45.39166666666666</v>
      </c>
      <c r="AB118" s="63">
        <v>9</v>
      </c>
      <c r="AC118" s="71">
        <v>1991</v>
      </c>
      <c r="AD118" s="58">
        <v>46.1</v>
      </c>
      <c r="AE118" s="71">
        <v>1983</v>
      </c>
      <c r="AF118" s="58">
        <v>69.43333333333334</v>
      </c>
      <c r="AG118" s="71">
        <v>1994</v>
      </c>
      <c r="AH118" s="58">
        <v>49</v>
      </c>
      <c r="AI118" s="71">
        <v>1931</v>
      </c>
      <c r="AJ118" s="58">
        <v>22.366666666666664</v>
      </c>
      <c r="AK118" s="57"/>
      <c r="AL118" s="71">
        <v>1941</v>
      </c>
      <c r="AM118" s="57">
        <v>61.93333333333334</v>
      </c>
      <c r="AN118" s="71">
        <v>1982</v>
      </c>
      <c r="AO118" s="57">
        <v>29.96666666666667</v>
      </c>
      <c r="AP118" s="71">
        <v>2006</v>
      </c>
      <c r="AQ118" s="57">
        <v>45.65833333333334</v>
      </c>
      <c r="AR118" s="57"/>
      <c r="AS118" s="72">
        <v>2000</v>
      </c>
      <c r="AT118" s="57">
        <v>40.26666666666666</v>
      </c>
      <c r="AU118" s="72">
        <v>1939</v>
      </c>
      <c r="AV118" s="57">
        <v>50.78333333333333</v>
      </c>
      <c r="AW118" s="72">
        <v>1999</v>
      </c>
      <c r="AX118" s="57">
        <v>45.483333333333334</v>
      </c>
      <c r="AY118" s="46"/>
      <c r="AZ118" s="77">
        <v>1983</v>
      </c>
      <c r="BA118" s="59">
        <v>66.85000000000001</v>
      </c>
      <c r="BC118" s="70">
        <v>2008</v>
      </c>
    </row>
    <row r="119" spans="1:55" ht="15">
      <c r="A119" s="65">
        <v>115</v>
      </c>
      <c r="B119" s="70">
        <v>2012</v>
      </c>
      <c r="C119" s="36">
        <v>20.8</v>
      </c>
      <c r="D119" s="70">
        <v>2012</v>
      </c>
      <c r="E119" s="36">
        <v>26.6</v>
      </c>
      <c r="F119" s="70">
        <v>2010</v>
      </c>
      <c r="G119" s="36">
        <v>37.5</v>
      </c>
      <c r="H119" s="70">
        <v>1941</v>
      </c>
      <c r="I119" s="36">
        <v>48.7</v>
      </c>
      <c r="J119" s="70">
        <v>2012</v>
      </c>
      <c r="K119" s="36">
        <v>59.6</v>
      </c>
      <c r="L119" s="70">
        <v>1995</v>
      </c>
      <c r="M119" s="36">
        <v>68.5</v>
      </c>
      <c r="N119" s="70">
        <v>1935</v>
      </c>
      <c r="O119" s="36">
        <v>73.6</v>
      </c>
      <c r="P119" s="70">
        <v>1988</v>
      </c>
      <c r="Q119" s="36">
        <v>70.9</v>
      </c>
      <c r="R119" s="70">
        <v>1998</v>
      </c>
      <c r="S119" s="36">
        <v>63.1</v>
      </c>
      <c r="T119" s="70">
        <v>1956</v>
      </c>
      <c r="U119" s="36">
        <v>52.6</v>
      </c>
      <c r="V119" s="70">
        <v>1998</v>
      </c>
      <c r="W119" s="36">
        <v>37.2</v>
      </c>
      <c r="X119" s="70">
        <v>1939</v>
      </c>
      <c r="Y119" s="36">
        <v>26.6</v>
      </c>
      <c r="Z119" s="75">
        <v>2010</v>
      </c>
      <c r="AA119" s="42">
        <v>45.48333333333333</v>
      </c>
      <c r="AB119" s="63">
        <v>8</v>
      </c>
      <c r="AC119" s="71">
        <v>2000</v>
      </c>
      <c r="AD119" s="58">
        <v>46.13333333333333</v>
      </c>
      <c r="AE119" s="71">
        <v>2005</v>
      </c>
      <c r="AF119" s="58">
        <v>69.43333333333334</v>
      </c>
      <c r="AG119" s="71">
        <v>1953</v>
      </c>
      <c r="AH119" s="58">
        <v>49.06666666666666</v>
      </c>
      <c r="AI119" s="71">
        <v>1930</v>
      </c>
      <c r="AJ119" s="58">
        <v>22.866666666666664</v>
      </c>
      <c r="AK119" s="57"/>
      <c r="AL119" s="71">
        <v>2010</v>
      </c>
      <c r="AM119" s="57">
        <v>61.98333333333333</v>
      </c>
      <c r="AN119" s="71">
        <v>2005</v>
      </c>
      <c r="AO119" s="57">
        <v>30.016666666666666</v>
      </c>
      <c r="AP119" s="71">
        <v>1999</v>
      </c>
      <c r="AQ119" s="57">
        <v>45.699999999999996</v>
      </c>
      <c r="AR119" s="57"/>
      <c r="AS119" s="72">
        <v>1931</v>
      </c>
      <c r="AT119" s="57">
        <v>40.6</v>
      </c>
      <c r="AU119" s="72">
        <v>1953</v>
      </c>
      <c r="AV119" s="57">
        <v>50.86666666666667</v>
      </c>
      <c r="AW119" s="72">
        <v>1920</v>
      </c>
      <c r="AX119" s="57">
        <v>45.574999999999996</v>
      </c>
      <c r="AY119" s="46"/>
      <c r="AZ119" s="77">
        <v>1936</v>
      </c>
      <c r="BA119" s="59">
        <v>66.875</v>
      </c>
      <c r="BC119" s="70">
        <v>2009</v>
      </c>
    </row>
    <row r="120" spans="1:55" ht="15">
      <c r="A120" s="65">
        <v>116</v>
      </c>
      <c r="B120" s="70">
        <v>1989</v>
      </c>
      <c r="C120" s="36">
        <v>21.1</v>
      </c>
      <c r="D120" s="70">
        <v>1999</v>
      </c>
      <c r="E120" s="36">
        <v>26.7</v>
      </c>
      <c r="F120" s="70">
        <v>1973</v>
      </c>
      <c r="G120" s="36">
        <v>37.6</v>
      </c>
      <c r="H120" s="70">
        <v>1942</v>
      </c>
      <c r="I120" s="36">
        <v>48.8</v>
      </c>
      <c r="J120" s="70">
        <v>1911</v>
      </c>
      <c r="K120" s="36">
        <v>59.7</v>
      </c>
      <c r="L120" s="70">
        <v>1934</v>
      </c>
      <c r="M120" s="36">
        <v>68.6</v>
      </c>
      <c r="N120" s="70">
        <v>1901</v>
      </c>
      <c r="O120" s="36">
        <v>73.7</v>
      </c>
      <c r="P120" s="70">
        <v>1983</v>
      </c>
      <c r="Q120" s="36">
        <v>71</v>
      </c>
      <c r="R120" s="70">
        <v>2004</v>
      </c>
      <c r="S120" s="36">
        <v>63.1</v>
      </c>
      <c r="T120" s="70">
        <v>2007</v>
      </c>
      <c r="U120" s="36">
        <v>52.6</v>
      </c>
      <c r="V120" s="70">
        <v>1899</v>
      </c>
      <c r="W120" s="36">
        <v>37.7</v>
      </c>
      <c r="X120" s="70">
        <v>2006</v>
      </c>
      <c r="Y120" s="36">
        <v>27.2</v>
      </c>
      <c r="Z120" s="75">
        <v>1921</v>
      </c>
      <c r="AA120" s="42">
        <v>45.550000000000004</v>
      </c>
      <c r="AB120" s="63">
        <v>7</v>
      </c>
      <c r="AC120" s="71">
        <v>1998</v>
      </c>
      <c r="AD120" s="58">
        <v>46.4</v>
      </c>
      <c r="AE120" s="71">
        <v>1955</v>
      </c>
      <c r="AF120" s="58">
        <v>69.46666666666667</v>
      </c>
      <c r="AG120" s="71">
        <v>2005</v>
      </c>
      <c r="AH120" s="58">
        <v>49.13333333333333</v>
      </c>
      <c r="AI120" s="71">
        <v>1986</v>
      </c>
      <c r="AJ120" s="58">
        <v>22.866666666666664</v>
      </c>
      <c r="AK120" s="57"/>
      <c r="AL120" s="71">
        <v>2005</v>
      </c>
      <c r="AM120" s="57">
        <v>62</v>
      </c>
      <c r="AN120" s="71">
        <v>1998</v>
      </c>
      <c r="AO120" s="57">
        <v>30.36666666666667</v>
      </c>
      <c r="AP120" s="71">
        <v>1987</v>
      </c>
      <c r="AQ120" s="57">
        <v>45.86666666666667</v>
      </c>
      <c r="AR120" s="57"/>
      <c r="AS120" s="72">
        <v>2010</v>
      </c>
      <c r="AT120" s="57">
        <v>40.9</v>
      </c>
      <c r="AU120" s="72">
        <v>1941</v>
      </c>
      <c r="AV120" s="57">
        <v>51.04999999999999</v>
      </c>
      <c r="AW120" s="72">
        <v>1997</v>
      </c>
      <c r="AX120" s="57">
        <v>45.725</v>
      </c>
      <c r="AY120" s="46"/>
      <c r="AZ120" s="77">
        <v>2002</v>
      </c>
      <c r="BA120" s="59">
        <v>67.025</v>
      </c>
      <c r="BC120" s="70">
        <v>2010</v>
      </c>
    </row>
    <row r="121" spans="1:55" ht="15">
      <c r="A121" s="65">
        <v>117</v>
      </c>
      <c r="B121" s="70">
        <v>1931</v>
      </c>
      <c r="C121" s="36">
        <v>21.4</v>
      </c>
      <c r="D121" s="70">
        <v>2002</v>
      </c>
      <c r="E121" s="36">
        <v>26.7</v>
      </c>
      <c r="F121" s="70">
        <v>1945</v>
      </c>
      <c r="G121" s="36">
        <v>38.2</v>
      </c>
      <c r="H121" s="70">
        <v>1977</v>
      </c>
      <c r="I121" s="36">
        <v>48.9</v>
      </c>
      <c r="J121" s="70">
        <v>1922</v>
      </c>
      <c r="K121" s="36">
        <v>60.5</v>
      </c>
      <c r="L121" s="70">
        <v>1919</v>
      </c>
      <c r="M121" s="36">
        <v>68.7</v>
      </c>
      <c r="N121" s="70">
        <v>1955</v>
      </c>
      <c r="O121" s="36">
        <v>73.8</v>
      </c>
      <c r="P121" s="70">
        <v>1955</v>
      </c>
      <c r="Q121" s="36">
        <v>71.1</v>
      </c>
      <c r="R121" s="70">
        <v>2005</v>
      </c>
      <c r="S121" s="36">
        <v>63.3</v>
      </c>
      <c r="T121" s="70">
        <v>1920</v>
      </c>
      <c r="U121" s="36">
        <v>53.2</v>
      </c>
      <c r="V121" s="70">
        <v>1931</v>
      </c>
      <c r="W121" s="36">
        <v>38.8</v>
      </c>
      <c r="X121" s="70">
        <v>2001</v>
      </c>
      <c r="Y121" s="36">
        <v>27.5</v>
      </c>
      <c r="Z121" s="75">
        <v>2006</v>
      </c>
      <c r="AA121" s="42">
        <v>46</v>
      </c>
      <c r="AB121" s="63">
        <v>6</v>
      </c>
      <c r="AC121" s="71">
        <v>1985</v>
      </c>
      <c r="AD121" s="58">
        <v>46.86666666666667</v>
      </c>
      <c r="AE121" s="71">
        <v>2012</v>
      </c>
      <c r="AF121" s="58">
        <v>69.66666666666666</v>
      </c>
      <c r="AG121" s="71">
        <v>2004</v>
      </c>
      <c r="AH121" s="58">
        <v>49.333333333333336</v>
      </c>
      <c r="AI121" s="71">
        <v>1982</v>
      </c>
      <c r="AJ121" s="58">
        <v>23.099999999999998</v>
      </c>
      <c r="AK121" s="57"/>
      <c r="AL121" s="71">
        <v>1987</v>
      </c>
      <c r="AM121" s="57">
        <v>62.01666666666666</v>
      </c>
      <c r="AN121" s="71">
        <v>1997</v>
      </c>
      <c r="AO121" s="57">
        <v>31.100000000000005</v>
      </c>
      <c r="AP121" s="71">
        <v>2002</v>
      </c>
      <c r="AQ121" s="57">
        <v>46.175000000000004</v>
      </c>
      <c r="AR121" s="57"/>
      <c r="AS121" s="72">
        <v>2006</v>
      </c>
      <c r="AT121" s="57">
        <v>41.38333333333333</v>
      </c>
      <c r="AU121" s="72">
        <v>2011</v>
      </c>
      <c r="AV121" s="57">
        <v>51.833333333333336</v>
      </c>
      <c r="AW121" s="72">
        <v>2001</v>
      </c>
      <c r="AX121" s="57">
        <v>45.78333333333333</v>
      </c>
      <c r="AY121" s="46"/>
      <c r="AZ121" s="77">
        <v>1988</v>
      </c>
      <c r="BA121" s="59">
        <v>67.725</v>
      </c>
      <c r="BC121" s="70">
        <v>2011</v>
      </c>
    </row>
    <row r="122" spans="1:55" ht="15">
      <c r="A122" s="65">
        <v>118</v>
      </c>
      <c r="B122" s="70">
        <v>1933</v>
      </c>
      <c r="C122" s="36">
        <v>22.4</v>
      </c>
      <c r="D122" s="70">
        <v>1987</v>
      </c>
      <c r="E122" s="36">
        <v>27.1</v>
      </c>
      <c r="F122" s="70">
        <v>2000</v>
      </c>
      <c r="G122" s="36">
        <v>38.4</v>
      </c>
      <c r="H122" s="70">
        <v>2006</v>
      </c>
      <c r="I122" s="36">
        <v>49</v>
      </c>
      <c r="J122" s="70">
        <v>1998</v>
      </c>
      <c r="K122" s="36">
        <v>60.9</v>
      </c>
      <c r="L122" s="70">
        <v>1911</v>
      </c>
      <c r="M122" s="36">
        <v>69.1</v>
      </c>
      <c r="N122" s="70">
        <v>1936</v>
      </c>
      <c r="O122" s="36">
        <v>74.4</v>
      </c>
      <c r="P122" s="70">
        <v>1995</v>
      </c>
      <c r="Q122" s="36">
        <v>71.8</v>
      </c>
      <c r="R122" s="70">
        <v>1897</v>
      </c>
      <c r="S122" s="36">
        <v>63.6</v>
      </c>
      <c r="T122" s="70">
        <v>1971</v>
      </c>
      <c r="U122" s="36">
        <v>53.3</v>
      </c>
      <c r="V122" s="70">
        <v>2015</v>
      </c>
      <c r="W122" s="40">
        <v>39.4</v>
      </c>
      <c r="X122" s="70">
        <v>1913</v>
      </c>
      <c r="Y122" s="36">
        <v>27.6</v>
      </c>
      <c r="Z122" s="75">
        <v>1987</v>
      </c>
      <c r="AA122" s="42">
        <v>46.324999999999996</v>
      </c>
      <c r="AB122" s="63">
        <v>5</v>
      </c>
      <c r="AC122" s="71">
        <v>1987</v>
      </c>
      <c r="AD122" s="58">
        <v>47.333333333333336</v>
      </c>
      <c r="AE122" s="71">
        <v>1933</v>
      </c>
      <c r="AF122" s="58">
        <v>69.73333333333333</v>
      </c>
      <c r="AG122" s="71">
        <v>1998</v>
      </c>
      <c r="AH122" s="58">
        <v>49.800000000000004</v>
      </c>
      <c r="AI122" s="71">
        <v>2015</v>
      </c>
      <c r="AJ122" s="58">
        <v>23.53333333333333</v>
      </c>
      <c r="AK122" s="57"/>
      <c r="AL122" s="71">
        <v>1998</v>
      </c>
      <c r="AM122" s="57">
        <v>62.13333333333335</v>
      </c>
      <c r="AN122" s="71">
        <v>1999</v>
      </c>
      <c r="AO122" s="57">
        <v>31.133333333333336</v>
      </c>
      <c r="AP122" s="71">
        <v>1921</v>
      </c>
      <c r="AQ122" s="57">
        <v>46.53333333333333</v>
      </c>
      <c r="AR122" s="57"/>
      <c r="AS122" s="72">
        <v>1921</v>
      </c>
      <c r="AT122" s="57">
        <v>41.6</v>
      </c>
      <c r="AU122" s="72">
        <v>1998</v>
      </c>
      <c r="AV122" s="57">
        <v>52.18333333333333</v>
      </c>
      <c r="AW122" s="72">
        <v>2005</v>
      </c>
      <c r="AX122" s="57">
        <v>46.074999999999996</v>
      </c>
      <c r="AY122" s="46"/>
      <c r="AZ122" s="77">
        <v>1931</v>
      </c>
      <c r="BA122" s="59">
        <v>67.85</v>
      </c>
      <c r="BC122" s="70">
        <v>2012</v>
      </c>
    </row>
    <row r="123" spans="1:55" ht="15">
      <c r="A123" s="65">
        <v>119</v>
      </c>
      <c r="B123" s="70">
        <v>1944</v>
      </c>
      <c r="C123" s="36">
        <v>23.3</v>
      </c>
      <c r="D123" s="70">
        <v>1931</v>
      </c>
      <c r="E123" s="36">
        <v>27.2</v>
      </c>
      <c r="F123" s="70">
        <v>1946</v>
      </c>
      <c r="G123" s="36">
        <v>38.7</v>
      </c>
      <c r="H123" s="70">
        <v>1955</v>
      </c>
      <c r="I123" s="36">
        <v>49.4</v>
      </c>
      <c r="J123" s="70">
        <v>1896</v>
      </c>
      <c r="K123" s="36">
        <v>61.5</v>
      </c>
      <c r="L123" s="70">
        <v>2005</v>
      </c>
      <c r="M123" s="36">
        <v>69.4</v>
      </c>
      <c r="N123" s="70">
        <v>2012</v>
      </c>
      <c r="O123" s="36">
        <v>74.8</v>
      </c>
      <c r="P123" s="70">
        <v>1937</v>
      </c>
      <c r="Q123" s="36">
        <v>72.1</v>
      </c>
      <c r="R123" s="70">
        <v>1908</v>
      </c>
      <c r="S123" s="36">
        <v>63.7</v>
      </c>
      <c r="T123" s="70">
        <v>1900</v>
      </c>
      <c r="U123" s="36">
        <v>54.7</v>
      </c>
      <c r="V123" s="70">
        <v>1999</v>
      </c>
      <c r="W123" s="36">
        <v>39.6</v>
      </c>
      <c r="X123" s="70">
        <v>1931</v>
      </c>
      <c r="Y123" s="36">
        <v>27.8</v>
      </c>
      <c r="Z123" s="75">
        <v>1931</v>
      </c>
      <c r="AA123" s="42">
        <v>47.025</v>
      </c>
      <c r="AB123" s="63">
        <v>4</v>
      </c>
      <c r="AC123" s="71">
        <v>2010</v>
      </c>
      <c r="AD123" s="58">
        <v>48.4</v>
      </c>
      <c r="AE123" s="71">
        <v>1995</v>
      </c>
      <c r="AF123" s="58">
        <v>70.10000000000001</v>
      </c>
      <c r="AG123" s="71">
        <v>1963</v>
      </c>
      <c r="AH123" s="58">
        <v>50.6</v>
      </c>
      <c r="AI123" s="71">
        <v>2011</v>
      </c>
      <c r="AJ123" s="58">
        <v>24.366666666666664</v>
      </c>
      <c r="AK123" s="57"/>
      <c r="AL123" s="71">
        <v>1988</v>
      </c>
      <c r="AM123" s="57">
        <v>62.400000000000006</v>
      </c>
      <c r="AN123" s="71">
        <v>2001</v>
      </c>
      <c r="AO123" s="57">
        <v>32.050000000000004</v>
      </c>
      <c r="AP123" s="71">
        <v>1998</v>
      </c>
      <c r="AQ123" s="57">
        <v>46.61666666666667</v>
      </c>
      <c r="AR123" s="57"/>
      <c r="AS123" s="72">
        <v>1998</v>
      </c>
      <c r="AT123" s="57">
        <v>42.43333333333333</v>
      </c>
      <c r="AU123" s="72">
        <v>2001</v>
      </c>
      <c r="AV123" s="57">
        <v>52.300000000000004</v>
      </c>
      <c r="AW123" s="72">
        <v>1998</v>
      </c>
      <c r="AX123" s="57">
        <v>46.13333333333333</v>
      </c>
      <c r="AY123" s="46"/>
      <c r="AZ123" s="77">
        <v>2005</v>
      </c>
      <c r="BA123" s="59">
        <v>67.9</v>
      </c>
      <c r="BC123" s="70">
        <v>2013</v>
      </c>
    </row>
    <row r="124" spans="1:55" ht="15">
      <c r="A124" s="65">
        <v>120</v>
      </c>
      <c r="B124" s="70">
        <v>2002</v>
      </c>
      <c r="C124" s="36">
        <v>24</v>
      </c>
      <c r="D124" s="70">
        <v>1984</v>
      </c>
      <c r="E124" s="36">
        <v>27.2</v>
      </c>
      <c r="F124" s="70">
        <v>1910</v>
      </c>
      <c r="G124" s="36">
        <v>40.7</v>
      </c>
      <c r="H124" s="70">
        <v>2010</v>
      </c>
      <c r="I124" s="36">
        <v>50</v>
      </c>
      <c r="J124" s="70">
        <v>1934</v>
      </c>
      <c r="K124" s="36">
        <v>61.8</v>
      </c>
      <c r="L124" s="70">
        <v>1921</v>
      </c>
      <c r="M124" s="36">
        <v>69.6</v>
      </c>
      <c r="N124" s="70">
        <v>1916</v>
      </c>
      <c r="O124" s="36">
        <v>74.9</v>
      </c>
      <c r="P124" s="70">
        <v>1900</v>
      </c>
      <c r="Q124" s="36">
        <v>72.8</v>
      </c>
      <c r="R124" s="70">
        <v>1931</v>
      </c>
      <c r="S124" s="36">
        <v>64.4</v>
      </c>
      <c r="T124" s="70">
        <v>1947</v>
      </c>
      <c r="U124" s="36">
        <v>55.9</v>
      </c>
      <c r="V124" s="70">
        <v>2009</v>
      </c>
      <c r="W124" s="36">
        <v>40.1</v>
      </c>
      <c r="X124" s="70">
        <v>1923</v>
      </c>
      <c r="Y124" s="36">
        <v>28.1</v>
      </c>
      <c r="Z124" s="75">
        <v>1998</v>
      </c>
      <c r="AA124" s="42">
        <v>47.30833333333334</v>
      </c>
      <c r="AB124" s="63">
        <v>3</v>
      </c>
      <c r="AC124" s="71">
        <v>1977</v>
      </c>
      <c r="AD124" s="58">
        <v>49.26666666666667</v>
      </c>
      <c r="AE124" s="71">
        <v>1921</v>
      </c>
      <c r="AF124" s="58">
        <v>70.43333333333334</v>
      </c>
      <c r="AG124" s="76">
        <v>2015</v>
      </c>
      <c r="AH124" s="57">
        <v>50.86666666666667</v>
      </c>
      <c r="AI124" s="71">
        <v>1997</v>
      </c>
      <c r="AJ124" s="58">
        <v>26.03333333333333</v>
      </c>
      <c r="AK124" s="57"/>
      <c r="AL124" s="71">
        <v>1955</v>
      </c>
      <c r="AM124" s="57">
        <v>62.45000000000001</v>
      </c>
      <c r="AN124" s="71">
        <v>2011</v>
      </c>
      <c r="AO124" s="57">
        <v>34.199999999999996</v>
      </c>
      <c r="AP124" s="71">
        <v>2012</v>
      </c>
      <c r="AQ124" s="57">
        <v>48.050000000000004</v>
      </c>
      <c r="AR124" s="57"/>
      <c r="AS124" s="72">
        <v>1987</v>
      </c>
      <c r="AT124" s="57">
        <v>42.75</v>
      </c>
      <c r="AU124" s="76">
        <v>2015</v>
      </c>
      <c r="AV124" s="57">
        <v>53.15</v>
      </c>
      <c r="AW124" s="72">
        <v>2011</v>
      </c>
      <c r="AX124" s="57">
        <v>47.983333333333334</v>
      </c>
      <c r="AY124" s="46"/>
      <c r="AZ124" s="77">
        <v>1933</v>
      </c>
      <c r="BA124" s="59">
        <v>68.02499999999999</v>
      </c>
      <c r="BC124" s="70">
        <v>2014</v>
      </c>
    </row>
    <row r="125" spans="1:55" ht="15">
      <c r="A125" s="65">
        <v>121</v>
      </c>
      <c r="B125" s="70">
        <v>1990</v>
      </c>
      <c r="C125" s="36">
        <v>24.1</v>
      </c>
      <c r="D125" s="70">
        <v>1954</v>
      </c>
      <c r="E125" s="36">
        <v>27.7</v>
      </c>
      <c r="F125" s="70">
        <v>2012</v>
      </c>
      <c r="G125" s="36">
        <v>45.6</v>
      </c>
      <c r="H125" s="70">
        <v>1915</v>
      </c>
      <c r="I125" s="36">
        <v>51.4</v>
      </c>
      <c r="J125" s="70">
        <v>1977</v>
      </c>
      <c r="K125" s="36">
        <v>63</v>
      </c>
      <c r="L125" s="70">
        <v>1933</v>
      </c>
      <c r="M125" s="36">
        <v>72</v>
      </c>
      <c r="N125" s="70">
        <v>1921</v>
      </c>
      <c r="O125" s="36">
        <v>75</v>
      </c>
      <c r="P125" s="70">
        <v>1947</v>
      </c>
      <c r="Q125" s="36">
        <v>73.4</v>
      </c>
      <c r="R125" s="70">
        <v>2015</v>
      </c>
      <c r="S125" s="43">
        <v>64.7</v>
      </c>
      <c r="T125" s="70">
        <v>1963</v>
      </c>
      <c r="U125" s="36">
        <v>56.2</v>
      </c>
      <c r="V125" s="70">
        <v>2001</v>
      </c>
      <c r="W125" s="36">
        <v>43.2</v>
      </c>
      <c r="X125" s="70">
        <v>2015</v>
      </c>
      <c r="Y125" s="40">
        <v>31.8</v>
      </c>
      <c r="Z125" s="75">
        <v>2012</v>
      </c>
      <c r="AA125" s="42">
        <v>47.39166666666666</v>
      </c>
      <c r="AB125" s="63">
        <v>2</v>
      </c>
      <c r="AC125" s="71">
        <v>2012</v>
      </c>
      <c r="AD125" s="58">
        <v>50.1</v>
      </c>
      <c r="AE125" s="71">
        <v>1988</v>
      </c>
      <c r="AF125" s="58">
        <v>70.53333333333333</v>
      </c>
      <c r="AG125" s="71">
        <v>1931</v>
      </c>
      <c r="AH125" s="58">
        <v>51.43333333333334</v>
      </c>
      <c r="AI125" s="76">
        <v>2001</v>
      </c>
      <c r="AJ125" s="57">
        <v>26.066666666666666</v>
      </c>
      <c r="AL125" s="71">
        <v>1921</v>
      </c>
      <c r="AM125" s="57">
        <v>63.1</v>
      </c>
      <c r="AN125" s="76">
        <v>2015</v>
      </c>
      <c r="AO125" s="57" t="s">
        <v>55</v>
      </c>
      <c r="AP125" s="71">
        <v>2016</v>
      </c>
      <c r="AQ125" s="57" t="s">
        <v>55</v>
      </c>
      <c r="AS125" s="72">
        <v>2012</v>
      </c>
      <c r="AT125" s="57">
        <v>44.133333333333326</v>
      </c>
      <c r="AU125" s="72">
        <v>1931</v>
      </c>
      <c r="AV125" s="57">
        <v>53.45000000000001</v>
      </c>
      <c r="AW125" s="76">
        <v>2015</v>
      </c>
      <c r="AX125" s="40" t="s">
        <v>55</v>
      </c>
      <c r="AZ125" s="77">
        <v>1921</v>
      </c>
      <c r="BA125" s="59">
        <v>68.275</v>
      </c>
      <c r="BC125" s="70">
        <v>2015</v>
      </c>
    </row>
    <row r="126" spans="1:57" ht="12.75">
      <c r="A126" s="65">
        <v>122</v>
      </c>
      <c r="B126" s="70">
        <v>2006</v>
      </c>
      <c r="C126" s="57">
        <v>27.7</v>
      </c>
      <c r="D126" s="70">
        <v>1998</v>
      </c>
      <c r="E126" s="57">
        <v>31.6</v>
      </c>
      <c r="F126" s="71">
        <v>2016</v>
      </c>
      <c r="G126" s="37" t="s">
        <v>55</v>
      </c>
      <c r="H126" s="71">
        <v>2016</v>
      </c>
      <c r="I126" s="37" t="s">
        <v>55</v>
      </c>
      <c r="J126" s="71">
        <v>2016</v>
      </c>
      <c r="K126" s="37" t="s">
        <v>55</v>
      </c>
      <c r="L126" s="71">
        <v>2016</v>
      </c>
      <c r="M126" s="37" t="s">
        <v>55</v>
      </c>
      <c r="N126" s="71">
        <v>2016</v>
      </c>
      <c r="O126" s="37" t="s">
        <v>55</v>
      </c>
      <c r="P126" s="71">
        <v>2016</v>
      </c>
      <c r="Q126" s="37" t="s">
        <v>55</v>
      </c>
      <c r="R126" s="71">
        <v>2016</v>
      </c>
      <c r="S126" s="37" t="s">
        <v>55</v>
      </c>
      <c r="T126" s="71">
        <v>2016</v>
      </c>
      <c r="U126" s="37" t="s">
        <v>55</v>
      </c>
      <c r="V126" s="71">
        <v>2016</v>
      </c>
      <c r="W126" s="37" t="s">
        <v>55</v>
      </c>
      <c r="X126" s="71">
        <v>2016</v>
      </c>
      <c r="Y126" s="37" t="s">
        <v>55</v>
      </c>
      <c r="Z126" s="71">
        <v>2016</v>
      </c>
      <c r="AA126" s="37" t="s">
        <v>55</v>
      </c>
      <c r="AB126" s="63">
        <v>1</v>
      </c>
      <c r="AC126" s="71">
        <v>2016</v>
      </c>
      <c r="AD126" s="37" t="s">
        <v>55</v>
      </c>
      <c r="AE126" s="71">
        <v>2016</v>
      </c>
      <c r="AF126" s="37" t="s">
        <v>55</v>
      </c>
      <c r="AG126" s="71">
        <v>2016</v>
      </c>
      <c r="AH126" s="37" t="s">
        <v>55</v>
      </c>
      <c r="AI126" s="71">
        <v>2016</v>
      </c>
      <c r="AJ126" s="37" t="s">
        <v>55</v>
      </c>
      <c r="AL126" s="71">
        <v>2016</v>
      </c>
      <c r="AM126" s="37" t="s">
        <v>55</v>
      </c>
      <c r="AN126" s="71">
        <v>2016</v>
      </c>
      <c r="AO126" s="37" t="s">
        <v>55</v>
      </c>
      <c r="AP126" s="71">
        <v>2017</v>
      </c>
      <c r="AQ126" s="37" t="s">
        <v>55</v>
      </c>
      <c r="AR126" s="80"/>
      <c r="AS126" s="71">
        <v>2016</v>
      </c>
      <c r="AT126" s="37" t="s">
        <v>55</v>
      </c>
      <c r="AU126" s="71">
        <v>2016</v>
      </c>
      <c r="AV126" s="37" t="s">
        <v>55</v>
      </c>
      <c r="AW126" s="71">
        <v>2016</v>
      </c>
      <c r="AX126" s="37" t="s">
        <v>55</v>
      </c>
      <c r="AY126" s="80"/>
      <c r="AZ126" s="71">
        <v>2016</v>
      </c>
      <c r="BA126" s="37" t="s">
        <v>55</v>
      </c>
      <c r="BB126" s="80"/>
      <c r="BC126" s="71">
        <v>2016</v>
      </c>
      <c r="BD126" s="17"/>
      <c r="BE126" s="40"/>
    </row>
    <row r="127" spans="2:13" ht="12.7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53:57" ht="12.75">
      <c r="BA128"/>
      <c r="BB128" s="17"/>
      <c r="BD128" s="40"/>
      <c r="BE128" s="40"/>
    </row>
    <row r="129" spans="53:57" ht="12.75">
      <c r="BA129"/>
      <c r="BB129" s="17"/>
      <c r="BD129" s="40"/>
      <c r="BE129" s="40"/>
    </row>
    <row r="130" spans="56:57" ht="12.75">
      <c r="BD130" s="40"/>
      <c r="BE130" s="40"/>
    </row>
    <row r="131" spans="56:57" ht="12.75">
      <c r="BD131" s="40"/>
      <c r="BE131" s="40"/>
    </row>
    <row r="132" spans="56:57" ht="12.75">
      <c r="BD132" s="40"/>
      <c r="BE132" s="40"/>
    </row>
    <row r="133" spans="56:57" ht="12.75">
      <c r="BD133" s="40"/>
      <c r="BE133" s="40"/>
    </row>
    <row r="134" spans="56:57" ht="12.75">
      <c r="BD134" s="40"/>
      <c r="BE134" s="40"/>
    </row>
    <row r="135" spans="56:57" ht="12.75">
      <c r="BD135" s="40"/>
      <c r="BE135" s="40"/>
    </row>
    <row r="136" spans="56:57" ht="12.75">
      <c r="BD136" s="40"/>
      <c r="BE136" s="40"/>
    </row>
    <row r="137" spans="56:57" ht="12.75">
      <c r="BD137" s="40"/>
      <c r="BE137" s="40"/>
    </row>
    <row r="138" spans="56:57" ht="12.75">
      <c r="BD138" s="40"/>
      <c r="BE138" s="40"/>
    </row>
    <row r="139" spans="56:57" ht="12.75">
      <c r="BD139" s="40"/>
      <c r="BE139" s="40"/>
    </row>
    <row r="140" spans="56:57" ht="12.75">
      <c r="BD140" s="40"/>
      <c r="BE140" s="40"/>
    </row>
    <row r="141" spans="56:57" ht="12.75">
      <c r="BD141" s="40"/>
      <c r="BE141" s="40"/>
    </row>
    <row r="142" spans="56:57" ht="12.75">
      <c r="BD142" s="40"/>
      <c r="BE142" s="40"/>
    </row>
    <row r="143" spans="56:57" ht="12.75">
      <c r="BD143" s="40"/>
      <c r="BE143"/>
    </row>
    <row r="144" spans="56:57" ht="12.75">
      <c r="BD144" s="40"/>
      <c r="BE144"/>
    </row>
    <row r="145" spans="56:57" ht="12.75">
      <c r="BD145" s="40"/>
      <c r="BE145"/>
    </row>
  </sheetData>
  <sheetProtection/>
  <printOptions gridLines="1"/>
  <pageMargins left="0.75" right="0.75" top="1" bottom="1" header="0.5" footer="0.5"/>
  <pageSetup fitToHeight="0" fitToWidth="1" horizontalDpi="300" verticalDpi="300" orientation="portrait" scale="92" r:id="rId1"/>
  <headerFooter alignWithMargins="0">
    <oddHeader>&amp;C&amp;A</oddHeader>
    <oddFooter>&amp;LEdward J. Hopkins&amp;CPage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8"/>
  <sheetViews>
    <sheetView zoomScalePageLayoutView="0" workbookViewId="0" topLeftCell="A1">
      <pane xSplit="3" ySplit="4" topLeftCell="D144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453" sqref="E1453"/>
    </sheetView>
  </sheetViews>
  <sheetFormatPr defaultColWidth="9.140625" defaultRowHeight="12.75"/>
  <cols>
    <col min="1" max="1" width="6.7109375" style="0" customWidth="1"/>
    <col min="2" max="3" width="4.7109375" style="0" customWidth="1"/>
    <col min="4" max="7" width="6.7109375" style="0" customWidth="1"/>
    <col min="8" max="9" width="4.7109375" style="0" customWidth="1"/>
    <col min="10" max="10" width="6.7109375" style="0" customWidth="1"/>
    <col min="11" max="11" width="3.7109375" style="0" customWidth="1"/>
    <col min="12" max="12" width="6.7109375" style="0" customWidth="1"/>
  </cols>
  <sheetData>
    <row r="1" spans="1:7" ht="12.75">
      <c r="A1" s="1" t="s">
        <v>61</v>
      </c>
      <c r="G1" s="1" t="s">
        <v>61</v>
      </c>
    </row>
    <row r="2" spans="1:7" ht="12.75">
      <c r="A2" s="1" t="s">
        <v>60</v>
      </c>
      <c r="G2" s="1" t="s">
        <v>60</v>
      </c>
    </row>
    <row r="3" spans="1:7" ht="12.75">
      <c r="A3" s="1" t="s">
        <v>94</v>
      </c>
      <c r="G3" s="1" t="s">
        <v>94</v>
      </c>
    </row>
    <row r="4" spans="1:7" ht="12.75">
      <c r="A4" s="8" t="s">
        <v>62</v>
      </c>
      <c r="G4" s="66" t="s">
        <v>68</v>
      </c>
    </row>
    <row r="5" spans="1:12" ht="12.75">
      <c r="A5" s="17">
        <v>1895</v>
      </c>
      <c r="B5">
        <v>1</v>
      </c>
      <c r="D5" s="17">
        <v>7.3</v>
      </c>
      <c r="G5" s="17">
        <v>1911.9999999999845</v>
      </c>
      <c r="H5">
        <v>1</v>
      </c>
      <c r="J5" s="17">
        <v>-5.1</v>
      </c>
      <c r="L5">
        <v>1</v>
      </c>
    </row>
    <row r="6" spans="1:12" ht="12.75">
      <c r="A6" s="29">
        <f>A5+1/12</f>
        <v>1895.0833333333333</v>
      </c>
      <c r="B6">
        <v>2</v>
      </c>
      <c r="D6" s="17">
        <v>8.9</v>
      </c>
      <c r="G6" s="17">
        <v>1936.083333333296</v>
      </c>
      <c r="H6">
        <v>2</v>
      </c>
      <c r="J6" s="17">
        <v>0.4</v>
      </c>
      <c r="L6">
        <v>2</v>
      </c>
    </row>
    <row r="7" spans="1:12" ht="12.75">
      <c r="A7" s="29">
        <f aca="true" t="shared" si="0" ref="A7:A70">A6+1/12</f>
        <v>1895.1666666666665</v>
      </c>
      <c r="B7">
        <v>3</v>
      </c>
      <c r="D7" s="17">
        <v>25.7</v>
      </c>
      <c r="G7" s="17">
        <v>1976.9999999999254</v>
      </c>
      <c r="H7">
        <v>1</v>
      </c>
      <c r="J7" s="17">
        <v>0.6</v>
      </c>
      <c r="L7">
        <v>3</v>
      </c>
    </row>
    <row r="8" spans="1:12" ht="12.75">
      <c r="A8" s="29">
        <f t="shared" si="0"/>
        <v>1895.2499999999998</v>
      </c>
      <c r="B8">
        <v>4</v>
      </c>
      <c r="D8" s="17">
        <v>46.3</v>
      </c>
      <c r="G8" s="17">
        <v>1928.999999999969</v>
      </c>
      <c r="H8">
        <v>1</v>
      </c>
      <c r="J8" s="17">
        <v>0.9</v>
      </c>
      <c r="L8">
        <v>4</v>
      </c>
    </row>
    <row r="9" spans="1:12" ht="12.75">
      <c r="A9" s="29">
        <f t="shared" si="0"/>
        <v>1895.333333333333</v>
      </c>
      <c r="B9">
        <v>5</v>
      </c>
      <c r="D9" s="17">
        <v>56.2</v>
      </c>
      <c r="G9" s="17">
        <v>1917.999999999979</v>
      </c>
      <c r="H9">
        <v>1</v>
      </c>
      <c r="J9" s="17">
        <v>1.8</v>
      </c>
      <c r="L9">
        <v>5</v>
      </c>
    </row>
    <row r="10" spans="1:12" ht="12.75">
      <c r="A10" s="29">
        <f t="shared" si="0"/>
        <v>1895.4166666666663</v>
      </c>
      <c r="B10">
        <v>6</v>
      </c>
      <c r="D10" s="17">
        <v>66.2</v>
      </c>
      <c r="G10" s="17">
        <v>1978.9999999999236</v>
      </c>
      <c r="H10">
        <v>1</v>
      </c>
      <c r="J10" s="17">
        <v>2.5</v>
      </c>
      <c r="L10">
        <v>6</v>
      </c>
    </row>
    <row r="11" spans="1:12" ht="12.75">
      <c r="A11" s="29">
        <f t="shared" si="0"/>
        <v>1895.4999999999995</v>
      </c>
      <c r="B11">
        <v>7</v>
      </c>
      <c r="D11" s="17">
        <v>66.7</v>
      </c>
      <c r="G11" s="17">
        <v>1962.9999999999382</v>
      </c>
      <c r="H11">
        <v>1</v>
      </c>
      <c r="J11" s="17">
        <v>3.1</v>
      </c>
      <c r="L11">
        <v>7</v>
      </c>
    </row>
    <row r="12" spans="1:12" ht="12.75">
      <c r="A12" s="29">
        <f t="shared" si="0"/>
        <v>1895.5833333333328</v>
      </c>
      <c r="B12">
        <v>8</v>
      </c>
      <c r="D12" s="17">
        <v>67.2</v>
      </c>
      <c r="G12" s="17">
        <v>1981.9999999999209</v>
      </c>
      <c r="H12">
        <v>1</v>
      </c>
      <c r="J12" s="17">
        <v>3.3</v>
      </c>
      <c r="L12">
        <v>8</v>
      </c>
    </row>
    <row r="13" spans="1:12" ht="12.75">
      <c r="A13" s="29">
        <f t="shared" si="0"/>
        <v>1895.666666666666</v>
      </c>
      <c r="B13">
        <v>9</v>
      </c>
      <c r="D13" s="17">
        <v>62</v>
      </c>
      <c r="G13" s="17">
        <v>1993.99999999991</v>
      </c>
      <c r="H13">
        <v>1</v>
      </c>
      <c r="J13" s="17">
        <v>3.9</v>
      </c>
      <c r="L13">
        <v>9</v>
      </c>
    </row>
    <row r="14" spans="1:12" ht="12.75">
      <c r="A14" s="29">
        <f t="shared" si="0"/>
        <v>1895.7499999999993</v>
      </c>
      <c r="B14">
        <v>10</v>
      </c>
      <c r="D14" s="17">
        <v>39.8</v>
      </c>
      <c r="G14" s="17">
        <v>1923.9999999999736</v>
      </c>
      <c r="H14">
        <v>1</v>
      </c>
      <c r="J14" s="17">
        <v>4.2</v>
      </c>
      <c r="L14">
        <v>10</v>
      </c>
    </row>
    <row r="15" spans="1:10" ht="12.75">
      <c r="A15" s="29">
        <f t="shared" si="0"/>
        <v>1895.8333333333326</v>
      </c>
      <c r="B15">
        <v>11</v>
      </c>
      <c r="D15" s="17">
        <v>28.9</v>
      </c>
      <c r="G15" s="17">
        <v>1904.083333333325</v>
      </c>
      <c r="H15">
        <v>2</v>
      </c>
      <c r="J15" s="17">
        <v>4.7</v>
      </c>
    </row>
    <row r="16" spans="1:10" ht="12.75">
      <c r="A16" s="29">
        <f t="shared" si="0"/>
        <v>1895.9166666666658</v>
      </c>
      <c r="B16">
        <v>12</v>
      </c>
      <c r="D16" s="17">
        <v>20.2</v>
      </c>
      <c r="G16" s="17">
        <v>1917.0833333333132</v>
      </c>
      <c r="H16">
        <v>2</v>
      </c>
      <c r="J16" s="17">
        <v>4.8</v>
      </c>
    </row>
    <row r="17" spans="1:10" ht="12.75">
      <c r="A17" s="29">
        <f t="shared" si="0"/>
        <v>1895.999999999999</v>
      </c>
      <c r="B17">
        <v>1</v>
      </c>
      <c r="D17" s="17">
        <v>15.4</v>
      </c>
      <c r="G17" s="17">
        <v>1919.9999999999773</v>
      </c>
      <c r="H17">
        <v>1</v>
      </c>
      <c r="J17" s="17">
        <v>5.1</v>
      </c>
    </row>
    <row r="18" spans="1:10" ht="12.75">
      <c r="A18" s="29">
        <f t="shared" si="0"/>
        <v>1896.0833333333323</v>
      </c>
      <c r="B18">
        <v>2</v>
      </c>
      <c r="D18" s="17">
        <v>18.1</v>
      </c>
      <c r="G18" s="17">
        <v>1965.9999999999354</v>
      </c>
      <c r="H18">
        <v>1</v>
      </c>
      <c r="J18" s="17">
        <v>5.3</v>
      </c>
    </row>
    <row r="19" spans="1:10" ht="12.75">
      <c r="A19" s="29">
        <f t="shared" si="0"/>
        <v>1896.1666666666656</v>
      </c>
      <c r="B19">
        <v>3</v>
      </c>
      <c r="D19" s="17">
        <v>23.2</v>
      </c>
      <c r="G19" s="17">
        <v>1899.0833333333296</v>
      </c>
      <c r="H19">
        <v>2</v>
      </c>
      <c r="J19" s="17">
        <v>5.7</v>
      </c>
    </row>
    <row r="20" spans="1:10" ht="12.75">
      <c r="A20" s="29">
        <f t="shared" si="0"/>
        <v>1896.2499999999989</v>
      </c>
      <c r="B20">
        <v>4</v>
      </c>
      <c r="D20" s="17">
        <v>46.4</v>
      </c>
      <c r="G20" s="17">
        <v>1903.9999999999918</v>
      </c>
      <c r="H20">
        <v>1</v>
      </c>
      <c r="J20" s="17">
        <v>5.7</v>
      </c>
    </row>
    <row r="21" spans="1:10" ht="12.75">
      <c r="A21" s="29">
        <f t="shared" si="0"/>
        <v>1896.3333333333321</v>
      </c>
      <c r="B21">
        <v>5</v>
      </c>
      <c r="D21" s="17">
        <v>61.5</v>
      </c>
      <c r="G21" s="17">
        <v>1904.999999999991</v>
      </c>
      <c r="H21">
        <v>1</v>
      </c>
      <c r="J21" s="17">
        <v>5.9</v>
      </c>
    </row>
    <row r="22" spans="1:10" ht="12.75">
      <c r="A22" s="29">
        <f t="shared" si="0"/>
        <v>1896.4166666666654</v>
      </c>
      <c r="B22">
        <v>6</v>
      </c>
      <c r="D22" s="17">
        <v>66</v>
      </c>
      <c r="G22" s="17">
        <v>2013.9999999998918</v>
      </c>
      <c r="H22">
        <v>1</v>
      </c>
      <c r="J22" s="17">
        <v>6</v>
      </c>
    </row>
    <row r="23" spans="1:10" ht="12.75">
      <c r="A23" s="29">
        <f t="shared" si="0"/>
        <v>1896.4999999999986</v>
      </c>
      <c r="B23">
        <v>7</v>
      </c>
      <c r="D23" s="17">
        <v>68.6</v>
      </c>
      <c r="G23" s="17">
        <v>1929.9999999999682</v>
      </c>
      <c r="H23">
        <v>1</v>
      </c>
      <c r="J23" s="17">
        <v>6.1</v>
      </c>
    </row>
    <row r="24" spans="1:10" ht="12.75">
      <c r="A24" s="29">
        <f t="shared" si="0"/>
        <v>1896.583333333332</v>
      </c>
      <c r="B24">
        <v>8</v>
      </c>
      <c r="D24" s="17">
        <v>67.5</v>
      </c>
      <c r="G24" s="17">
        <v>2008.9999999998963</v>
      </c>
      <c r="H24">
        <v>1</v>
      </c>
      <c r="J24" s="17">
        <v>6.1</v>
      </c>
    </row>
    <row r="25" spans="1:10" ht="12.75">
      <c r="A25" s="29">
        <f t="shared" si="0"/>
        <v>1896.6666666666652</v>
      </c>
      <c r="B25">
        <v>9</v>
      </c>
      <c r="D25" s="17">
        <v>54.1</v>
      </c>
      <c r="G25" s="17">
        <v>1969.9999999999318</v>
      </c>
      <c r="H25">
        <v>1</v>
      </c>
      <c r="J25" s="17">
        <v>6.2</v>
      </c>
    </row>
    <row r="26" spans="1:10" ht="12.75">
      <c r="A26" s="29">
        <f t="shared" si="0"/>
        <v>1896.7499999999984</v>
      </c>
      <c r="B26">
        <v>10</v>
      </c>
      <c r="D26" s="17">
        <v>41.9</v>
      </c>
      <c r="G26" s="17">
        <v>1970.9999999999309</v>
      </c>
      <c r="H26">
        <v>1</v>
      </c>
      <c r="J26" s="17">
        <v>6.2</v>
      </c>
    </row>
    <row r="27" spans="1:10" ht="12.75">
      <c r="A27" s="29">
        <f t="shared" si="0"/>
        <v>1896.8333333333317</v>
      </c>
      <c r="B27">
        <v>11</v>
      </c>
      <c r="D27" s="17">
        <v>24.9</v>
      </c>
      <c r="G27" s="17">
        <v>1958.9999999999418</v>
      </c>
      <c r="H27">
        <v>1</v>
      </c>
      <c r="J27" s="17">
        <v>6.5</v>
      </c>
    </row>
    <row r="28" spans="1:10" ht="12.75">
      <c r="A28" s="29">
        <f t="shared" si="0"/>
        <v>1896.916666666665</v>
      </c>
      <c r="B28">
        <v>12</v>
      </c>
      <c r="D28" s="17">
        <v>21.7</v>
      </c>
      <c r="G28" s="17">
        <v>1935.9999999999627</v>
      </c>
      <c r="H28">
        <v>1</v>
      </c>
      <c r="J28" s="17">
        <v>6.6</v>
      </c>
    </row>
    <row r="29" spans="1:10" ht="12.75">
      <c r="A29" s="29">
        <f t="shared" si="0"/>
        <v>1896.9999999999982</v>
      </c>
      <c r="B29">
        <v>1</v>
      </c>
      <c r="D29" s="17">
        <v>12.7</v>
      </c>
      <c r="G29" s="17">
        <v>1939.999999999959</v>
      </c>
      <c r="H29">
        <v>1</v>
      </c>
      <c r="J29" s="17">
        <v>6.9</v>
      </c>
    </row>
    <row r="30" spans="1:10" ht="12.75">
      <c r="A30" s="29">
        <f t="shared" si="0"/>
        <v>1897.0833333333314</v>
      </c>
      <c r="B30">
        <v>2</v>
      </c>
      <c r="D30" s="17">
        <v>19.2</v>
      </c>
      <c r="G30" s="17">
        <v>1983.9166666665858</v>
      </c>
      <c r="H30">
        <v>12</v>
      </c>
      <c r="J30" s="17">
        <v>6.9</v>
      </c>
    </row>
    <row r="31" spans="1:10" ht="12.75">
      <c r="A31" s="29">
        <f t="shared" si="0"/>
        <v>1897.1666666666647</v>
      </c>
      <c r="B31">
        <v>3</v>
      </c>
      <c r="D31" s="17">
        <v>24.6</v>
      </c>
      <c r="G31" s="17">
        <v>1914.083333333316</v>
      </c>
      <c r="H31">
        <v>2</v>
      </c>
      <c r="J31" s="17">
        <v>7</v>
      </c>
    </row>
    <row r="32" spans="1:10" ht="12.75">
      <c r="A32" s="29">
        <f t="shared" si="0"/>
        <v>1897.249999999998</v>
      </c>
      <c r="B32">
        <v>4</v>
      </c>
      <c r="D32" s="17">
        <v>42.4</v>
      </c>
      <c r="G32" s="17">
        <v>1956.9999999999436</v>
      </c>
      <c r="H32">
        <v>1</v>
      </c>
      <c r="J32" s="17">
        <v>7.2</v>
      </c>
    </row>
    <row r="33" spans="1:10" ht="12.75">
      <c r="A33" s="29">
        <f t="shared" si="0"/>
        <v>1897.3333333333312</v>
      </c>
      <c r="B33">
        <v>5</v>
      </c>
      <c r="D33" s="17">
        <v>52.8</v>
      </c>
      <c r="G33" s="17">
        <v>1895</v>
      </c>
      <c r="H33">
        <v>1</v>
      </c>
      <c r="J33" s="17">
        <v>7.3</v>
      </c>
    </row>
    <row r="34" spans="1:10" ht="12.75">
      <c r="A34" s="29">
        <f t="shared" si="0"/>
        <v>1897.4166666666645</v>
      </c>
      <c r="B34">
        <v>6</v>
      </c>
      <c r="D34" s="17">
        <v>62</v>
      </c>
      <c r="G34" s="17">
        <v>1916.99999999998</v>
      </c>
      <c r="H34">
        <v>1</v>
      </c>
      <c r="J34" s="17">
        <v>7.3</v>
      </c>
    </row>
    <row r="35" spans="1:10" ht="12.75">
      <c r="A35" s="29">
        <f t="shared" si="0"/>
        <v>1897.4999999999977</v>
      </c>
      <c r="B35">
        <v>7</v>
      </c>
      <c r="D35" s="17">
        <v>71.5</v>
      </c>
      <c r="G35" s="17">
        <v>2014.083333333225</v>
      </c>
      <c r="H35">
        <v>2</v>
      </c>
      <c r="J35" s="17">
        <v>7.3</v>
      </c>
    </row>
    <row r="36" spans="1:10" ht="12.75">
      <c r="A36" s="29">
        <f t="shared" si="0"/>
        <v>1897.583333333331</v>
      </c>
      <c r="B36">
        <v>8</v>
      </c>
      <c r="D36" s="17">
        <v>63.5</v>
      </c>
      <c r="G36" s="17">
        <v>1971.99999999993</v>
      </c>
      <c r="H36">
        <v>1</v>
      </c>
      <c r="J36" s="17">
        <v>7.4</v>
      </c>
    </row>
    <row r="37" spans="1:10" ht="12.75">
      <c r="A37" s="29">
        <f t="shared" si="0"/>
        <v>1897.6666666666642</v>
      </c>
      <c r="B37">
        <v>9</v>
      </c>
      <c r="D37" s="17">
        <v>63.6</v>
      </c>
      <c r="G37" s="17">
        <v>1929.0833333333023</v>
      </c>
      <c r="H37">
        <v>2</v>
      </c>
      <c r="J37" s="17">
        <v>7.5</v>
      </c>
    </row>
    <row r="38" spans="1:10" ht="12.75">
      <c r="A38" s="29">
        <f t="shared" si="0"/>
        <v>1897.7499999999975</v>
      </c>
      <c r="B38">
        <v>10</v>
      </c>
      <c r="D38" s="17">
        <v>50</v>
      </c>
      <c r="G38" s="17">
        <v>1947.9999999999518</v>
      </c>
      <c r="H38">
        <v>1</v>
      </c>
      <c r="J38" s="17">
        <v>7.5</v>
      </c>
    </row>
    <row r="39" spans="1:10" ht="12.75">
      <c r="A39" s="29">
        <f t="shared" si="0"/>
        <v>1897.8333333333308</v>
      </c>
      <c r="B39">
        <v>11</v>
      </c>
      <c r="D39" s="17">
        <v>27.8</v>
      </c>
      <c r="G39" s="17">
        <v>1985.916666666584</v>
      </c>
      <c r="H39">
        <v>12</v>
      </c>
      <c r="J39" s="17">
        <v>7.5</v>
      </c>
    </row>
    <row r="40" spans="1:10" ht="12.75">
      <c r="A40" s="29">
        <f t="shared" si="0"/>
        <v>1897.916666666664</v>
      </c>
      <c r="B40">
        <v>12</v>
      </c>
      <c r="D40" s="17">
        <v>13.3</v>
      </c>
      <c r="G40" s="17">
        <v>2015.0833333332241</v>
      </c>
      <c r="H40">
        <v>2</v>
      </c>
      <c r="J40" s="17">
        <v>7.6</v>
      </c>
    </row>
    <row r="41" spans="1:10" ht="12.75">
      <c r="A41" s="29">
        <f t="shared" si="0"/>
        <v>1897.9999999999973</v>
      </c>
      <c r="B41">
        <v>1</v>
      </c>
      <c r="D41" s="17">
        <v>18.5</v>
      </c>
      <c r="G41" s="17">
        <v>1977.9999999999245</v>
      </c>
      <c r="H41">
        <v>1</v>
      </c>
      <c r="J41" s="17">
        <v>7.7</v>
      </c>
    </row>
    <row r="42" spans="1:10" ht="12.75">
      <c r="A42" s="29">
        <f t="shared" si="0"/>
        <v>1898.0833333333305</v>
      </c>
      <c r="B42">
        <v>2</v>
      </c>
      <c r="D42" s="17">
        <v>18.5</v>
      </c>
      <c r="G42" s="17">
        <v>1919.916666666644</v>
      </c>
      <c r="H42">
        <v>12</v>
      </c>
      <c r="J42" s="17">
        <v>8</v>
      </c>
    </row>
    <row r="43" spans="1:10" ht="12.75">
      <c r="A43" s="29">
        <f t="shared" si="0"/>
        <v>1898.1666666666638</v>
      </c>
      <c r="B43">
        <v>3</v>
      </c>
      <c r="D43" s="17">
        <v>32.2</v>
      </c>
      <c r="G43" s="17">
        <v>1900.0833333333287</v>
      </c>
      <c r="H43">
        <v>2</v>
      </c>
      <c r="J43" s="17">
        <v>8.1</v>
      </c>
    </row>
    <row r="44" spans="1:10" ht="12.75">
      <c r="A44" s="29">
        <f t="shared" si="0"/>
        <v>1898.249999999997</v>
      </c>
      <c r="B44">
        <v>4</v>
      </c>
      <c r="D44" s="17">
        <v>42</v>
      </c>
      <c r="G44" s="17">
        <v>1979.0833333332569</v>
      </c>
      <c r="H44">
        <v>2</v>
      </c>
      <c r="J44" s="17">
        <v>8.3</v>
      </c>
    </row>
    <row r="45" spans="1:10" ht="12.75">
      <c r="A45" s="29">
        <f t="shared" si="0"/>
        <v>1898.3333333333303</v>
      </c>
      <c r="B45">
        <v>5</v>
      </c>
      <c r="D45" s="17">
        <v>54.9</v>
      </c>
      <c r="G45" s="17">
        <v>1923.0833333333078</v>
      </c>
      <c r="H45">
        <v>2</v>
      </c>
      <c r="J45" s="17">
        <v>8.4</v>
      </c>
    </row>
    <row r="46" spans="1:10" ht="12.75">
      <c r="A46" s="29">
        <f t="shared" si="0"/>
        <v>1898.4166666666636</v>
      </c>
      <c r="B46">
        <v>6</v>
      </c>
      <c r="D46" s="17">
        <v>65.9</v>
      </c>
      <c r="G46" s="17">
        <v>1976.9166666665922</v>
      </c>
      <c r="H46">
        <v>12</v>
      </c>
      <c r="J46" s="17">
        <v>8.4</v>
      </c>
    </row>
    <row r="47" spans="1:10" ht="12.75">
      <c r="A47" s="29">
        <f t="shared" si="0"/>
        <v>1898.4999999999968</v>
      </c>
      <c r="B47">
        <v>7</v>
      </c>
      <c r="D47" s="17">
        <v>70.1</v>
      </c>
      <c r="G47" s="17">
        <v>1989.9166666665803</v>
      </c>
      <c r="H47">
        <v>12</v>
      </c>
      <c r="J47" s="17">
        <v>8.5</v>
      </c>
    </row>
    <row r="48" spans="1:10" ht="12.75">
      <c r="A48" s="29">
        <f t="shared" si="0"/>
        <v>1898.58333333333</v>
      </c>
      <c r="B48">
        <v>8</v>
      </c>
      <c r="D48" s="17">
        <v>65.9</v>
      </c>
      <c r="G48" s="17">
        <v>2000.9166666665703</v>
      </c>
      <c r="H48">
        <v>12</v>
      </c>
      <c r="J48" s="17">
        <v>8.6</v>
      </c>
    </row>
    <row r="49" spans="1:10" ht="12.75">
      <c r="A49" s="29">
        <f t="shared" si="0"/>
        <v>1898.6666666666633</v>
      </c>
      <c r="B49">
        <v>9</v>
      </c>
      <c r="D49" s="17">
        <v>61</v>
      </c>
      <c r="G49" s="17">
        <v>1961.999999999939</v>
      </c>
      <c r="H49">
        <v>1</v>
      </c>
      <c r="J49" s="17">
        <v>8.7</v>
      </c>
    </row>
    <row r="50" spans="1:10" ht="12.75">
      <c r="A50" s="29">
        <f t="shared" si="0"/>
        <v>1898.7499999999966</v>
      </c>
      <c r="B50">
        <v>10</v>
      </c>
      <c r="D50" s="17">
        <v>44</v>
      </c>
      <c r="G50" s="17">
        <v>1905.0833333333242</v>
      </c>
      <c r="H50">
        <v>2</v>
      </c>
      <c r="J50" s="17">
        <v>8.8</v>
      </c>
    </row>
    <row r="51" spans="1:10" ht="12.75">
      <c r="A51" s="29">
        <f t="shared" si="0"/>
        <v>1898.8333333333298</v>
      </c>
      <c r="B51">
        <v>11</v>
      </c>
      <c r="D51" s="17">
        <v>29.3</v>
      </c>
      <c r="G51" s="17">
        <v>1895.0833333333333</v>
      </c>
      <c r="H51">
        <v>2</v>
      </c>
      <c r="J51" s="17">
        <v>8.9</v>
      </c>
    </row>
    <row r="52" spans="1:10" ht="12.75">
      <c r="A52" s="29">
        <f t="shared" si="0"/>
        <v>1898.916666666663</v>
      </c>
      <c r="B52">
        <v>12</v>
      </c>
      <c r="D52" s="17">
        <v>12.6</v>
      </c>
      <c r="G52" s="17">
        <v>1936.9999999999618</v>
      </c>
      <c r="H52">
        <v>1</v>
      </c>
      <c r="J52" s="17">
        <v>8.9</v>
      </c>
    </row>
    <row r="53" spans="1:10" ht="12.75">
      <c r="A53" s="29">
        <f t="shared" si="0"/>
        <v>1898.9999999999964</v>
      </c>
      <c r="B53">
        <v>1</v>
      </c>
      <c r="D53" s="17">
        <v>10.2</v>
      </c>
      <c r="G53" s="17">
        <v>1924.9166666666395</v>
      </c>
      <c r="H53">
        <v>12</v>
      </c>
      <c r="J53" s="17">
        <v>9</v>
      </c>
    </row>
    <row r="54" spans="1:10" ht="12.75">
      <c r="A54" s="29">
        <f t="shared" si="0"/>
        <v>1899.0833333333296</v>
      </c>
      <c r="B54">
        <v>2</v>
      </c>
      <c r="D54" s="17">
        <v>5.7</v>
      </c>
      <c r="G54" s="17">
        <v>1942.9999999999563</v>
      </c>
      <c r="H54">
        <v>1</v>
      </c>
      <c r="J54" s="17">
        <v>9.3</v>
      </c>
    </row>
    <row r="55" spans="1:10" ht="12.75">
      <c r="A55" s="29">
        <f t="shared" si="0"/>
        <v>1899.1666666666629</v>
      </c>
      <c r="B55">
        <v>3</v>
      </c>
      <c r="D55" s="17">
        <v>17.4</v>
      </c>
      <c r="G55" s="17">
        <v>1950.999999999949</v>
      </c>
      <c r="H55">
        <v>1</v>
      </c>
      <c r="J55" s="17">
        <v>9.5</v>
      </c>
    </row>
    <row r="56" spans="1:10" ht="12.75">
      <c r="A56" s="29">
        <f t="shared" si="0"/>
        <v>1899.2499999999961</v>
      </c>
      <c r="B56">
        <v>4</v>
      </c>
      <c r="D56" s="17">
        <v>45.4</v>
      </c>
      <c r="G56" s="17">
        <v>1901.0833333333278</v>
      </c>
      <c r="H56">
        <v>2</v>
      </c>
      <c r="J56" s="17">
        <v>9.7</v>
      </c>
    </row>
    <row r="57" spans="1:10" ht="12.75">
      <c r="A57" s="29">
        <f t="shared" si="0"/>
        <v>1899.3333333333294</v>
      </c>
      <c r="B57">
        <v>5</v>
      </c>
      <c r="D57" s="17">
        <v>55.1</v>
      </c>
      <c r="G57" s="17">
        <v>1917.9166666666458</v>
      </c>
      <c r="H57">
        <v>12</v>
      </c>
      <c r="J57" s="17">
        <v>9.7</v>
      </c>
    </row>
    <row r="58" spans="1:10" ht="12.75">
      <c r="A58" s="29">
        <f t="shared" si="0"/>
        <v>1899.4166666666626</v>
      </c>
      <c r="B58">
        <v>6</v>
      </c>
      <c r="D58" s="17">
        <v>65.2</v>
      </c>
      <c r="G58" s="17">
        <v>1934.9999999999636</v>
      </c>
      <c r="H58">
        <v>1</v>
      </c>
      <c r="J58" s="17">
        <v>9.7</v>
      </c>
    </row>
    <row r="59" spans="1:10" ht="12.75">
      <c r="A59" s="29">
        <f t="shared" si="0"/>
        <v>1899.499999999996</v>
      </c>
      <c r="B59">
        <v>7</v>
      </c>
      <c r="D59" s="17">
        <v>69.1</v>
      </c>
      <c r="G59" s="17">
        <v>1967.0833333332678</v>
      </c>
      <c r="H59">
        <v>2</v>
      </c>
      <c r="J59" s="17">
        <v>9.8</v>
      </c>
    </row>
    <row r="60" spans="1:10" ht="12.75">
      <c r="A60" s="29">
        <f t="shared" si="0"/>
        <v>1899.5833333333292</v>
      </c>
      <c r="B60">
        <v>8</v>
      </c>
      <c r="D60" s="17">
        <v>68.6</v>
      </c>
      <c r="G60" s="17">
        <v>1987.9999999999154</v>
      </c>
      <c r="H60">
        <v>1</v>
      </c>
      <c r="J60" s="17">
        <v>9.8</v>
      </c>
    </row>
    <row r="61" spans="1:10" ht="12.75">
      <c r="A61" s="29">
        <f t="shared" si="0"/>
        <v>1899.6666666666624</v>
      </c>
      <c r="B61">
        <v>9</v>
      </c>
      <c r="D61" s="17">
        <v>55.2</v>
      </c>
      <c r="G61" s="17">
        <v>1978.0833333332578</v>
      </c>
      <c r="H61">
        <v>2</v>
      </c>
      <c r="J61" s="17">
        <v>9.9</v>
      </c>
    </row>
    <row r="62" spans="1:10" ht="12.75">
      <c r="A62" s="29">
        <f t="shared" si="0"/>
        <v>1899.7499999999957</v>
      </c>
      <c r="B62">
        <v>10</v>
      </c>
      <c r="D62" s="17">
        <v>50.1</v>
      </c>
      <c r="G62" s="17">
        <v>1975.9999999999263</v>
      </c>
      <c r="H62">
        <v>1</v>
      </c>
      <c r="J62" s="17">
        <v>10</v>
      </c>
    </row>
    <row r="63" spans="1:10" ht="12.75">
      <c r="A63" s="29">
        <f t="shared" si="0"/>
        <v>1899.833333333329</v>
      </c>
      <c r="B63">
        <v>11</v>
      </c>
      <c r="D63" s="17">
        <v>37.7</v>
      </c>
      <c r="G63" s="17">
        <v>1989.0833333332478</v>
      </c>
      <c r="H63">
        <v>2</v>
      </c>
      <c r="J63" s="17">
        <v>10</v>
      </c>
    </row>
    <row r="64" spans="1:10" ht="12.75">
      <c r="A64" s="29">
        <f t="shared" si="0"/>
        <v>1899.9166666666622</v>
      </c>
      <c r="B64">
        <v>12</v>
      </c>
      <c r="D64" s="17">
        <v>18.1</v>
      </c>
      <c r="G64" s="17">
        <v>1903.9166666666586</v>
      </c>
      <c r="H64">
        <v>12</v>
      </c>
      <c r="J64" s="17">
        <v>10.1</v>
      </c>
    </row>
    <row r="65" spans="1:10" ht="12.75">
      <c r="A65" s="29">
        <f t="shared" si="0"/>
        <v>1899.9999999999955</v>
      </c>
      <c r="B65">
        <v>1</v>
      </c>
      <c r="D65" s="17">
        <v>19.1</v>
      </c>
      <c r="G65" s="17">
        <v>1944.9999999999545</v>
      </c>
      <c r="H65">
        <v>1</v>
      </c>
      <c r="J65" s="17">
        <v>10.1</v>
      </c>
    </row>
    <row r="66" spans="1:10" ht="12.75">
      <c r="A66" s="29">
        <f t="shared" si="0"/>
        <v>1900.0833333333287</v>
      </c>
      <c r="B66">
        <v>2</v>
      </c>
      <c r="D66" s="17">
        <v>8.1</v>
      </c>
      <c r="G66" s="17">
        <v>1963.0833333332714</v>
      </c>
      <c r="H66">
        <v>2</v>
      </c>
      <c r="J66" s="17">
        <v>10.1</v>
      </c>
    </row>
    <row r="67" spans="1:10" ht="12.75">
      <c r="A67" s="29">
        <f t="shared" si="0"/>
        <v>1900.166666666662</v>
      </c>
      <c r="B67">
        <v>3</v>
      </c>
      <c r="D67" s="17">
        <v>22.4</v>
      </c>
      <c r="G67" s="17">
        <v>1995.9999999999081</v>
      </c>
      <c r="H67">
        <v>1</v>
      </c>
      <c r="J67" s="17">
        <v>10.1</v>
      </c>
    </row>
    <row r="68" spans="1:10" ht="12.75">
      <c r="A68" s="29">
        <f t="shared" si="0"/>
        <v>1900.2499999999952</v>
      </c>
      <c r="B68">
        <v>4</v>
      </c>
      <c r="D68" s="17">
        <v>46.6</v>
      </c>
      <c r="G68" s="17">
        <v>1898.9999999999964</v>
      </c>
      <c r="H68">
        <v>1</v>
      </c>
      <c r="J68" s="17">
        <v>10.2</v>
      </c>
    </row>
    <row r="69" spans="1:10" ht="12.75">
      <c r="A69" s="29">
        <f t="shared" si="0"/>
        <v>1900.3333333333285</v>
      </c>
      <c r="B69">
        <v>5</v>
      </c>
      <c r="D69" s="17">
        <v>57.5</v>
      </c>
      <c r="G69" s="17">
        <v>1984.9999999999181</v>
      </c>
      <c r="H69">
        <v>1</v>
      </c>
      <c r="J69" s="17">
        <v>10.2</v>
      </c>
    </row>
    <row r="70" spans="1:10" ht="12.75">
      <c r="A70" s="29">
        <f t="shared" si="0"/>
        <v>1900.4166666666617</v>
      </c>
      <c r="B70">
        <v>6</v>
      </c>
      <c r="D70" s="17">
        <v>64.7</v>
      </c>
      <c r="G70" s="17">
        <v>1926.999999999971</v>
      </c>
      <c r="H70">
        <v>1</v>
      </c>
      <c r="J70" s="17">
        <v>10.3</v>
      </c>
    </row>
    <row r="71" spans="1:10" ht="12.75">
      <c r="A71" s="29">
        <f aca="true" t="shared" si="1" ref="A71:A134">A70+1/12</f>
        <v>1900.499999999995</v>
      </c>
      <c r="B71">
        <v>7</v>
      </c>
      <c r="D71" s="17">
        <v>67.5</v>
      </c>
      <c r="G71" s="17">
        <v>1963.916666666604</v>
      </c>
      <c r="H71">
        <v>12</v>
      </c>
      <c r="J71" s="17">
        <v>10.3</v>
      </c>
    </row>
    <row r="72" spans="1:10" ht="12.75">
      <c r="A72" s="29">
        <f t="shared" si="1"/>
        <v>1900.5833333333283</v>
      </c>
      <c r="B72">
        <v>8</v>
      </c>
      <c r="D72" s="17">
        <v>72.8</v>
      </c>
      <c r="G72" s="17">
        <v>1906.999999999989</v>
      </c>
      <c r="H72">
        <v>1</v>
      </c>
      <c r="J72" s="17">
        <v>10.4</v>
      </c>
    </row>
    <row r="73" spans="1:10" ht="12.75">
      <c r="A73" s="29">
        <f t="shared" si="1"/>
        <v>1900.6666666666615</v>
      </c>
      <c r="B73">
        <v>9</v>
      </c>
      <c r="D73" s="17">
        <v>59.6</v>
      </c>
      <c r="G73" s="17">
        <v>1913.083333333317</v>
      </c>
      <c r="H73">
        <v>2</v>
      </c>
      <c r="J73" s="17">
        <v>10.4</v>
      </c>
    </row>
    <row r="74" spans="1:10" ht="12.75">
      <c r="A74" s="29">
        <f t="shared" si="1"/>
        <v>1900.7499999999948</v>
      </c>
      <c r="B74">
        <v>10</v>
      </c>
      <c r="D74" s="17">
        <v>54.7</v>
      </c>
      <c r="G74" s="17">
        <v>1964.9999999999363</v>
      </c>
      <c r="H74">
        <v>1</v>
      </c>
      <c r="J74" s="17">
        <v>10.4</v>
      </c>
    </row>
    <row r="75" spans="1:10" ht="12.75">
      <c r="A75" s="29">
        <f t="shared" si="1"/>
        <v>1900.833333333328</v>
      </c>
      <c r="B75">
        <v>11</v>
      </c>
      <c r="D75" s="17">
        <v>27.5</v>
      </c>
      <c r="G75" s="17">
        <v>1912.0833333333178</v>
      </c>
      <c r="H75">
        <v>2</v>
      </c>
      <c r="J75" s="17">
        <v>10.5</v>
      </c>
    </row>
    <row r="76" spans="1:10" ht="12.75">
      <c r="A76" s="29">
        <f t="shared" si="1"/>
        <v>1900.9166666666613</v>
      </c>
      <c r="B76">
        <v>12</v>
      </c>
      <c r="D76" s="17">
        <v>20.8</v>
      </c>
      <c r="G76" s="17">
        <v>1921.9999999999754</v>
      </c>
      <c r="H76">
        <v>1</v>
      </c>
      <c r="J76" s="17">
        <v>10.6</v>
      </c>
    </row>
    <row r="77" spans="1:10" ht="12.75">
      <c r="A77" s="29">
        <f t="shared" si="1"/>
        <v>1900.9999999999945</v>
      </c>
      <c r="B77">
        <v>1</v>
      </c>
      <c r="D77" s="17">
        <v>14.3</v>
      </c>
      <c r="G77" s="17">
        <v>1990.9999999999127</v>
      </c>
      <c r="H77">
        <v>1</v>
      </c>
      <c r="J77" s="17">
        <v>10.6</v>
      </c>
    </row>
    <row r="78" spans="1:10" ht="12.75">
      <c r="A78" s="29">
        <f t="shared" si="1"/>
        <v>1901.0833333333278</v>
      </c>
      <c r="B78">
        <v>2</v>
      </c>
      <c r="D78" s="17">
        <v>9.7</v>
      </c>
      <c r="G78" s="17">
        <v>2003.9999999999009</v>
      </c>
      <c r="H78">
        <v>1</v>
      </c>
      <c r="J78" s="17">
        <v>10.7</v>
      </c>
    </row>
    <row r="79" spans="1:10" ht="12.75">
      <c r="A79" s="29">
        <f t="shared" si="1"/>
        <v>1901.166666666661</v>
      </c>
      <c r="B79">
        <v>3</v>
      </c>
      <c r="D79" s="17">
        <v>26.1</v>
      </c>
      <c r="G79" s="17">
        <v>1914.9999999999818</v>
      </c>
      <c r="H79">
        <v>1</v>
      </c>
      <c r="J79" s="17">
        <v>10.8</v>
      </c>
    </row>
    <row r="80" spans="1:10" ht="12.75">
      <c r="A80" s="29">
        <f t="shared" si="1"/>
        <v>1901.2499999999943</v>
      </c>
      <c r="B80">
        <v>4</v>
      </c>
      <c r="D80" s="17">
        <v>45.5</v>
      </c>
      <c r="G80" s="17">
        <v>1927.9166666666367</v>
      </c>
      <c r="H80">
        <v>12</v>
      </c>
      <c r="J80" s="17">
        <v>10.9</v>
      </c>
    </row>
    <row r="81" spans="1:10" ht="12.75">
      <c r="A81" s="29">
        <f t="shared" si="1"/>
        <v>1901.3333333333276</v>
      </c>
      <c r="B81">
        <v>5</v>
      </c>
      <c r="D81" s="17">
        <v>55.7</v>
      </c>
      <c r="G81" s="17">
        <v>1968.9999999999327</v>
      </c>
      <c r="H81">
        <v>1</v>
      </c>
      <c r="J81" s="17">
        <v>11</v>
      </c>
    </row>
    <row r="82" spans="1:10" ht="12.75">
      <c r="A82" s="29">
        <f t="shared" si="1"/>
        <v>1901.4166666666608</v>
      </c>
      <c r="B82">
        <v>6</v>
      </c>
      <c r="D82" s="17">
        <v>66.2</v>
      </c>
      <c r="G82" s="17">
        <v>1916.0833333333142</v>
      </c>
      <c r="H82">
        <v>2</v>
      </c>
      <c r="J82" s="17">
        <v>11.2</v>
      </c>
    </row>
    <row r="83" spans="1:10" ht="12.75">
      <c r="A83" s="29">
        <f t="shared" si="1"/>
        <v>1901.499999999994</v>
      </c>
      <c r="B83">
        <v>7</v>
      </c>
      <c r="D83" s="17">
        <v>73.7</v>
      </c>
      <c r="G83" s="17">
        <v>1950.9166666666158</v>
      </c>
      <c r="H83">
        <v>12</v>
      </c>
      <c r="J83" s="17">
        <v>11.2</v>
      </c>
    </row>
    <row r="84" spans="1:10" ht="12.75">
      <c r="A84" s="29">
        <f t="shared" si="1"/>
        <v>1901.5833333333273</v>
      </c>
      <c r="B84">
        <v>8</v>
      </c>
      <c r="D84" s="17">
        <v>67.8</v>
      </c>
      <c r="G84" s="17">
        <v>1983.999999999919</v>
      </c>
      <c r="H84">
        <v>1</v>
      </c>
      <c r="J84" s="17">
        <v>11.2</v>
      </c>
    </row>
    <row r="85" spans="1:10" ht="12.75">
      <c r="A85" s="29">
        <f t="shared" si="1"/>
        <v>1901.6666666666606</v>
      </c>
      <c r="B85">
        <v>9</v>
      </c>
      <c r="D85" s="17">
        <v>57.5</v>
      </c>
      <c r="G85" s="17">
        <v>1910.0833333333196</v>
      </c>
      <c r="H85">
        <v>2</v>
      </c>
      <c r="J85" s="17">
        <v>11.4</v>
      </c>
    </row>
    <row r="86" spans="1:10" ht="12.75">
      <c r="A86" s="29">
        <f t="shared" si="1"/>
        <v>1901.7499999999939</v>
      </c>
      <c r="B86">
        <v>10</v>
      </c>
      <c r="D86" s="17">
        <v>48.3</v>
      </c>
      <c r="G86" s="17">
        <v>1949.99999999995</v>
      </c>
      <c r="H86">
        <v>1</v>
      </c>
      <c r="J86" s="17">
        <v>11.4</v>
      </c>
    </row>
    <row r="87" spans="1:10" ht="12.75">
      <c r="A87" s="29">
        <f t="shared" si="1"/>
        <v>1901.8333333333271</v>
      </c>
      <c r="B87">
        <v>11</v>
      </c>
      <c r="D87" s="17">
        <v>28.9</v>
      </c>
      <c r="G87" s="17">
        <v>1958.9166666666085</v>
      </c>
      <c r="H87">
        <v>12</v>
      </c>
      <c r="J87" s="17">
        <v>11.6</v>
      </c>
    </row>
    <row r="88" spans="1:10" ht="12.75">
      <c r="A88" s="29">
        <f t="shared" si="1"/>
        <v>1901.9166666666604</v>
      </c>
      <c r="B88">
        <v>12</v>
      </c>
      <c r="D88" s="17">
        <v>15.1</v>
      </c>
      <c r="G88" s="17">
        <v>1996.9999999999072</v>
      </c>
      <c r="H88">
        <v>1</v>
      </c>
      <c r="J88" s="17">
        <v>11.6</v>
      </c>
    </row>
    <row r="89" spans="1:10" ht="12.75">
      <c r="A89" s="29">
        <f t="shared" si="1"/>
        <v>1901.9999999999936</v>
      </c>
      <c r="B89">
        <v>1</v>
      </c>
      <c r="D89" s="17">
        <v>15.4</v>
      </c>
      <c r="G89" s="17">
        <v>1994.0833333332432</v>
      </c>
      <c r="H89">
        <v>2</v>
      </c>
      <c r="J89" s="17">
        <v>11.7</v>
      </c>
    </row>
    <row r="90" spans="1:10" ht="12.75">
      <c r="A90" s="29">
        <f t="shared" si="1"/>
        <v>1902.083333333327</v>
      </c>
      <c r="B90">
        <v>2</v>
      </c>
      <c r="D90" s="17">
        <v>14.3</v>
      </c>
      <c r="G90" s="17">
        <v>2007.0833333332314</v>
      </c>
      <c r="H90">
        <v>2</v>
      </c>
      <c r="J90" s="17">
        <v>11.7</v>
      </c>
    </row>
    <row r="91" spans="1:10" ht="12.75">
      <c r="A91" s="29">
        <f t="shared" si="1"/>
        <v>1902.1666666666601</v>
      </c>
      <c r="B91">
        <v>3</v>
      </c>
      <c r="D91" s="17">
        <v>34.3</v>
      </c>
      <c r="G91" s="17">
        <v>1939.0833333332932</v>
      </c>
      <c r="H91">
        <v>2</v>
      </c>
      <c r="J91" s="17">
        <v>11.8</v>
      </c>
    </row>
    <row r="92" spans="1:10" ht="12.75">
      <c r="A92" s="29">
        <f t="shared" si="1"/>
        <v>1902.2499999999934</v>
      </c>
      <c r="B92">
        <v>4</v>
      </c>
      <c r="D92" s="17">
        <v>42.4</v>
      </c>
      <c r="G92" s="17">
        <v>1972.0833333332632</v>
      </c>
      <c r="H92">
        <v>2</v>
      </c>
      <c r="J92" s="17">
        <v>11.8</v>
      </c>
    </row>
    <row r="93" spans="1:10" ht="12.75">
      <c r="A93" s="29">
        <f t="shared" si="1"/>
        <v>1902.3333333333267</v>
      </c>
      <c r="B93">
        <v>5</v>
      </c>
      <c r="D93" s="17">
        <v>56.9</v>
      </c>
      <c r="G93" s="17">
        <v>2013.9166666665585</v>
      </c>
      <c r="H93">
        <v>12</v>
      </c>
      <c r="J93" s="17">
        <v>11.9</v>
      </c>
    </row>
    <row r="94" spans="1:10" ht="12.75">
      <c r="A94" s="29">
        <f t="shared" si="1"/>
        <v>1902.41666666666</v>
      </c>
      <c r="B94">
        <v>6</v>
      </c>
      <c r="D94" s="17">
        <v>60.5</v>
      </c>
      <c r="G94" s="17">
        <v>1914.9166666666486</v>
      </c>
      <c r="H94">
        <v>12</v>
      </c>
      <c r="J94" s="17">
        <v>12</v>
      </c>
    </row>
    <row r="95" spans="1:10" ht="12.75">
      <c r="A95" s="29">
        <f t="shared" si="1"/>
        <v>1902.4999999999932</v>
      </c>
      <c r="B95">
        <v>7</v>
      </c>
      <c r="D95" s="17">
        <v>69.3</v>
      </c>
      <c r="G95" s="17">
        <v>1916.9166666666467</v>
      </c>
      <c r="H95">
        <v>12</v>
      </c>
      <c r="J95" s="17">
        <v>12</v>
      </c>
    </row>
    <row r="96" spans="1:10" ht="12.75">
      <c r="A96" s="29">
        <f t="shared" si="1"/>
        <v>1902.5833333333264</v>
      </c>
      <c r="B96">
        <v>8</v>
      </c>
      <c r="D96" s="17">
        <v>63.9</v>
      </c>
      <c r="G96" s="17">
        <v>1998.9999999999054</v>
      </c>
      <c r="H96">
        <v>1</v>
      </c>
      <c r="J96" s="17">
        <v>12</v>
      </c>
    </row>
    <row r="97" spans="1:10" ht="12.75">
      <c r="A97" s="29">
        <f t="shared" si="1"/>
        <v>1902.6666666666597</v>
      </c>
      <c r="B97">
        <v>9</v>
      </c>
      <c r="D97" s="17">
        <v>55.2</v>
      </c>
      <c r="G97" s="17">
        <v>1933.0833333332987</v>
      </c>
      <c r="H97">
        <v>2</v>
      </c>
      <c r="J97" s="17">
        <v>12.2</v>
      </c>
    </row>
    <row r="98" spans="1:10" ht="12.75">
      <c r="A98" s="29">
        <f t="shared" si="1"/>
        <v>1902.749999999993</v>
      </c>
      <c r="B98">
        <v>10</v>
      </c>
      <c r="D98" s="17">
        <v>46.5</v>
      </c>
      <c r="G98">
        <v>1937.999999999961</v>
      </c>
      <c r="H98">
        <v>1</v>
      </c>
      <c r="J98">
        <v>12.2</v>
      </c>
    </row>
    <row r="99" spans="1:10" ht="12.75">
      <c r="A99" s="29">
        <f t="shared" si="1"/>
        <v>1902.8333333333262</v>
      </c>
      <c r="B99">
        <v>11</v>
      </c>
      <c r="D99" s="17">
        <v>36.4</v>
      </c>
      <c r="G99" s="17">
        <v>1953.9999999999463</v>
      </c>
      <c r="H99">
        <v>1</v>
      </c>
      <c r="J99" s="17">
        <v>12.2</v>
      </c>
    </row>
    <row r="100" spans="1:10" ht="12.75">
      <c r="A100" s="29">
        <f t="shared" si="1"/>
        <v>1902.9166666666595</v>
      </c>
      <c r="B100">
        <v>12</v>
      </c>
      <c r="D100" s="17">
        <v>16.4</v>
      </c>
      <c r="G100" s="17">
        <v>1910.9999999999854</v>
      </c>
      <c r="H100">
        <v>1</v>
      </c>
      <c r="J100" s="17">
        <v>12.3</v>
      </c>
    </row>
    <row r="101" spans="1:10" ht="12.75">
      <c r="A101" s="29">
        <f t="shared" si="1"/>
        <v>1902.9999999999927</v>
      </c>
      <c r="B101">
        <v>1</v>
      </c>
      <c r="D101" s="17">
        <v>13</v>
      </c>
      <c r="G101" s="17">
        <v>1959.083333333275</v>
      </c>
      <c r="H101">
        <v>2</v>
      </c>
      <c r="J101" s="17">
        <v>12.3</v>
      </c>
    </row>
    <row r="102" spans="1:10" ht="12.75">
      <c r="A102" s="29">
        <f t="shared" si="1"/>
        <v>1903.083333333326</v>
      </c>
      <c r="B102">
        <v>2</v>
      </c>
      <c r="D102" s="17">
        <v>14.6</v>
      </c>
      <c r="G102" s="17">
        <v>2010.9999999998945</v>
      </c>
      <c r="H102">
        <v>1</v>
      </c>
      <c r="J102" s="17">
        <v>12.3</v>
      </c>
    </row>
    <row r="103" spans="1:10" ht="12.75">
      <c r="A103" s="29">
        <f t="shared" si="1"/>
        <v>1903.1666666666592</v>
      </c>
      <c r="B103">
        <v>3</v>
      </c>
      <c r="D103" s="17">
        <v>34.1</v>
      </c>
      <c r="G103" s="17">
        <v>1898.916666666663</v>
      </c>
      <c r="H103">
        <v>12</v>
      </c>
      <c r="J103" s="17">
        <v>12.6</v>
      </c>
    </row>
    <row r="104" spans="1:10" ht="12.75">
      <c r="A104" s="29">
        <f t="shared" si="1"/>
        <v>1903.2499999999925</v>
      </c>
      <c r="B104">
        <v>4</v>
      </c>
      <c r="D104" s="17">
        <v>43.5</v>
      </c>
      <c r="G104" s="17">
        <v>1965.0833333332696</v>
      </c>
      <c r="H104">
        <v>2</v>
      </c>
      <c r="J104" s="17">
        <v>12.6</v>
      </c>
    </row>
    <row r="105" spans="1:10" ht="12.75">
      <c r="A105" s="29">
        <f t="shared" si="1"/>
        <v>1903.3333333333258</v>
      </c>
      <c r="B105">
        <v>5</v>
      </c>
      <c r="D105" s="17">
        <v>56.4</v>
      </c>
      <c r="G105" s="17">
        <v>1988.0833333332487</v>
      </c>
      <c r="H105">
        <v>2</v>
      </c>
      <c r="J105" s="17">
        <v>12.6</v>
      </c>
    </row>
    <row r="106" spans="1:10" ht="12.75">
      <c r="A106" s="29">
        <f t="shared" si="1"/>
        <v>1903.416666666659</v>
      </c>
      <c r="B106">
        <v>6</v>
      </c>
      <c r="D106" s="17">
        <v>60.9</v>
      </c>
      <c r="G106" s="17">
        <v>1896.9999999999982</v>
      </c>
      <c r="H106">
        <v>1</v>
      </c>
      <c r="J106" s="17">
        <v>12.7</v>
      </c>
    </row>
    <row r="107" spans="1:10" ht="12.75">
      <c r="A107" s="29">
        <f t="shared" si="1"/>
        <v>1903.4999999999923</v>
      </c>
      <c r="B107">
        <v>7</v>
      </c>
      <c r="D107" s="17">
        <v>67.5</v>
      </c>
      <c r="G107" s="17">
        <v>1958.083333333276</v>
      </c>
      <c r="H107">
        <v>2</v>
      </c>
      <c r="J107" s="17">
        <v>12.7</v>
      </c>
    </row>
    <row r="108" spans="1:10" ht="12.75">
      <c r="A108" s="29">
        <f t="shared" si="1"/>
        <v>1903.5833333333255</v>
      </c>
      <c r="B108">
        <v>8</v>
      </c>
      <c r="D108" s="17">
        <v>62.3</v>
      </c>
      <c r="G108" s="17">
        <v>2008.916666666563</v>
      </c>
      <c r="H108">
        <v>12</v>
      </c>
      <c r="J108" s="17">
        <v>12.7</v>
      </c>
    </row>
    <row r="109" spans="1:10" ht="12.75">
      <c r="A109" s="29">
        <f t="shared" si="1"/>
        <v>1903.6666666666588</v>
      </c>
      <c r="B109">
        <v>9</v>
      </c>
      <c r="D109" s="17">
        <v>56.7</v>
      </c>
      <c r="G109" s="17">
        <v>1909.9999999999864</v>
      </c>
      <c r="H109">
        <v>1</v>
      </c>
      <c r="J109" s="17">
        <v>12.8</v>
      </c>
    </row>
    <row r="110" spans="1:10" ht="12.75">
      <c r="A110" s="29">
        <f t="shared" si="1"/>
        <v>1903.749999999992</v>
      </c>
      <c r="B110">
        <v>10</v>
      </c>
      <c r="D110" s="17">
        <v>47</v>
      </c>
      <c r="G110" s="17">
        <v>1924.9999999999727</v>
      </c>
      <c r="H110">
        <v>1</v>
      </c>
      <c r="J110" s="17">
        <v>12.8</v>
      </c>
    </row>
    <row r="111" spans="1:10" ht="12.75">
      <c r="A111" s="29">
        <f t="shared" si="1"/>
        <v>1903.8333333333253</v>
      </c>
      <c r="B111">
        <v>11</v>
      </c>
      <c r="D111" s="17">
        <v>27.8</v>
      </c>
      <c r="G111" s="17">
        <v>1954.9999999999454</v>
      </c>
      <c r="H111">
        <v>1</v>
      </c>
      <c r="J111" s="17">
        <v>12.9</v>
      </c>
    </row>
    <row r="112" spans="1:10" ht="12.75">
      <c r="A112" s="29">
        <f t="shared" si="1"/>
        <v>1903.9166666666586</v>
      </c>
      <c r="B112">
        <v>12</v>
      </c>
      <c r="D112" s="17">
        <v>10.1</v>
      </c>
      <c r="G112" s="17">
        <v>1902.9999999999927</v>
      </c>
      <c r="H112">
        <v>1</v>
      </c>
      <c r="J112" s="17">
        <v>13</v>
      </c>
    </row>
    <row r="113" spans="1:10" ht="12.75">
      <c r="A113" s="29">
        <f t="shared" si="1"/>
        <v>1903.9999999999918</v>
      </c>
      <c r="B113">
        <v>1</v>
      </c>
      <c r="D113" s="17">
        <v>5.7</v>
      </c>
      <c r="G113" s="17">
        <v>1934.0833333332978</v>
      </c>
      <c r="H113">
        <v>2</v>
      </c>
      <c r="J113" s="17">
        <v>13</v>
      </c>
    </row>
    <row r="114" spans="1:10" ht="12.75">
      <c r="A114" s="29">
        <f t="shared" si="1"/>
        <v>1904.083333333325</v>
      </c>
      <c r="B114">
        <v>2</v>
      </c>
      <c r="D114" s="17">
        <v>4.7</v>
      </c>
      <c r="G114" s="17">
        <v>1960.99999999994</v>
      </c>
      <c r="H114">
        <v>1</v>
      </c>
      <c r="J114" s="17">
        <v>13</v>
      </c>
    </row>
    <row r="115" spans="1:10" ht="12.75">
      <c r="A115" s="29">
        <f t="shared" si="1"/>
        <v>1904.1666666666583</v>
      </c>
      <c r="B115">
        <v>3</v>
      </c>
      <c r="D115" s="17">
        <v>26</v>
      </c>
      <c r="G115" s="17">
        <v>1915.999999999981</v>
      </c>
      <c r="H115">
        <v>1</v>
      </c>
      <c r="J115" s="17">
        <v>13.1</v>
      </c>
    </row>
    <row r="116" spans="1:10" ht="12.75">
      <c r="A116" s="29">
        <f t="shared" si="1"/>
        <v>1904.2499999999916</v>
      </c>
      <c r="B116">
        <v>4</v>
      </c>
      <c r="D116" s="17">
        <v>37.8</v>
      </c>
      <c r="G116" s="17">
        <v>1955.9166666666113</v>
      </c>
      <c r="H116">
        <v>12</v>
      </c>
      <c r="J116" s="17">
        <v>13.1</v>
      </c>
    </row>
    <row r="117" spans="1:10" ht="12.75">
      <c r="A117" s="29">
        <f t="shared" si="1"/>
        <v>1904.3333333333248</v>
      </c>
      <c r="B117">
        <v>5</v>
      </c>
      <c r="D117" s="17">
        <v>54.5</v>
      </c>
      <c r="G117" s="17">
        <v>1909.916666666653</v>
      </c>
      <c r="H117">
        <v>12</v>
      </c>
      <c r="J117" s="17">
        <v>13.2</v>
      </c>
    </row>
    <row r="118" spans="1:10" ht="12.75">
      <c r="A118" s="29">
        <f t="shared" si="1"/>
        <v>1904.416666666658</v>
      </c>
      <c r="B118">
        <v>6</v>
      </c>
      <c r="D118" s="17">
        <v>63.1</v>
      </c>
      <c r="G118" s="17">
        <v>1945.9166666666204</v>
      </c>
      <c r="H118">
        <v>12</v>
      </c>
      <c r="J118" s="17">
        <v>13.2</v>
      </c>
    </row>
    <row r="119" spans="1:10" ht="12.75">
      <c r="A119" s="29">
        <f t="shared" si="1"/>
        <v>1904.4999999999914</v>
      </c>
      <c r="B119">
        <v>7</v>
      </c>
      <c r="D119" s="17">
        <v>65.7</v>
      </c>
      <c r="G119" s="17">
        <v>1947.083333333286</v>
      </c>
      <c r="H119">
        <v>2</v>
      </c>
      <c r="J119" s="17">
        <v>13.2</v>
      </c>
    </row>
    <row r="120" spans="1:10" ht="12.75">
      <c r="A120" s="29">
        <f t="shared" si="1"/>
        <v>1904.5833333333246</v>
      </c>
      <c r="B120">
        <v>8</v>
      </c>
      <c r="D120" s="17">
        <v>63.1</v>
      </c>
      <c r="G120" s="17">
        <v>2008.0833333332305</v>
      </c>
      <c r="H120">
        <v>2</v>
      </c>
      <c r="J120" s="17">
        <v>13.2</v>
      </c>
    </row>
    <row r="121" spans="1:10" ht="12.75">
      <c r="A121" s="29">
        <f t="shared" si="1"/>
        <v>1904.6666666666579</v>
      </c>
      <c r="B121">
        <v>9</v>
      </c>
      <c r="D121" s="17">
        <v>57.2</v>
      </c>
      <c r="G121" s="17">
        <v>1897.916666666664</v>
      </c>
      <c r="H121">
        <v>12</v>
      </c>
      <c r="J121" s="17">
        <v>13.3</v>
      </c>
    </row>
    <row r="122" spans="1:10" ht="12.75">
      <c r="A122" s="29">
        <f t="shared" si="1"/>
        <v>1904.7499999999911</v>
      </c>
      <c r="B122">
        <v>10</v>
      </c>
      <c r="D122" s="17">
        <v>46</v>
      </c>
      <c r="G122" s="17">
        <v>1962.0833333332723</v>
      </c>
      <c r="H122">
        <v>2</v>
      </c>
      <c r="J122" s="17">
        <v>13.3</v>
      </c>
    </row>
    <row r="123" spans="1:10" ht="12.75">
      <c r="A123" s="29">
        <f t="shared" si="1"/>
        <v>1904.8333333333244</v>
      </c>
      <c r="B123">
        <v>11</v>
      </c>
      <c r="D123" s="17">
        <v>35.1</v>
      </c>
      <c r="G123" s="17">
        <v>1922.0833333333087</v>
      </c>
      <c r="H123">
        <v>2</v>
      </c>
      <c r="J123" s="17">
        <v>13.4</v>
      </c>
    </row>
    <row r="124" spans="1:10" ht="12.75">
      <c r="A124" s="29">
        <f t="shared" si="1"/>
        <v>1904.9166666666576</v>
      </c>
      <c r="B124">
        <v>12</v>
      </c>
      <c r="D124" s="17">
        <v>16.3</v>
      </c>
      <c r="G124" s="17">
        <v>1973.9999999999281</v>
      </c>
      <c r="H124">
        <v>1</v>
      </c>
      <c r="J124" s="17">
        <v>13.5</v>
      </c>
    </row>
    <row r="125" spans="1:10" ht="12.75">
      <c r="A125" s="29">
        <f t="shared" si="1"/>
        <v>1904.999999999991</v>
      </c>
      <c r="B125">
        <v>1</v>
      </c>
      <c r="D125" s="17">
        <v>5.9</v>
      </c>
      <c r="G125" s="17">
        <v>1912.9999999999836</v>
      </c>
      <c r="H125">
        <v>1</v>
      </c>
      <c r="J125" s="17">
        <v>13.6</v>
      </c>
    </row>
    <row r="126" spans="1:10" ht="12.75">
      <c r="A126" s="29">
        <f t="shared" si="1"/>
        <v>1905.0833333333242</v>
      </c>
      <c r="B126">
        <v>2</v>
      </c>
      <c r="D126" s="17">
        <v>8.8</v>
      </c>
      <c r="G126" s="17">
        <v>1926.9166666666376</v>
      </c>
      <c r="H126">
        <v>12</v>
      </c>
      <c r="J126" s="17">
        <v>13.6</v>
      </c>
    </row>
    <row r="127" spans="1:10" ht="12.75">
      <c r="A127" s="29">
        <f t="shared" si="1"/>
        <v>1905.1666666666574</v>
      </c>
      <c r="B127">
        <v>3</v>
      </c>
      <c r="D127" s="17">
        <v>31.2</v>
      </c>
      <c r="G127" s="17">
        <v>1979.9999999999227</v>
      </c>
      <c r="H127">
        <v>1</v>
      </c>
      <c r="J127" s="17">
        <v>13.6</v>
      </c>
    </row>
    <row r="128" spans="1:10" ht="12.75">
      <c r="A128" s="29">
        <f t="shared" si="1"/>
        <v>1905.2499999999907</v>
      </c>
      <c r="B128">
        <v>4</v>
      </c>
      <c r="D128" s="17">
        <v>41.8</v>
      </c>
      <c r="G128" s="17">
        <v>1925.9999999999718</v>
      </c>
      <c r="H128">
        <v>1</v>
      </c>
      <c r="J128" s="17">
        <v>13.7</v>
      </c>
    </row>
    <row r="129" spans="1:10" ht="12.75">
      <c r="A129" s="29">
        <f t="shared" si="1"/>
        <v>1905.333333333324</v>
      </c>
      <c r="B129">
        <v>5</v>
      </c>
      <c r="D129" s="17">
        <v>52.4</v>
      </c>
      <c r="G129" s="17">
        <v>1967.9999999999336</v>
      </c>
      <c r="H129">
        <v>1</v>
      </c>
      <c r="J129" s="17">
        <v>13.7</v>
      </c>
    </row>
    <row r="130" spans="1:10" ht="12.75">
      <c r="A130" s="29">
        <f t="shared" si="1"/>
        <v>1905.4166666666572</v>
      </c>
      <c r="B130">
        <v>6</v>
      </c>
      <c r="D130" s="17">
        <v>62.9</v>
      </c>
      <c r="G130" s="17">
        <v>2002.9999999999018</v>
      </c>
      <c r="H130">
        <v>1</v>
      </c>
      <c r="J130" s="17">
        <v>13.7</v>
      </c>
    </row>
    <row r="131" spans="1:10" ht="12.75">
      <c r="A131" s="29">
        <f t="shared" si="1"/>
        <v>1905.4999999999905</v>
      </c>
      <c r="B131">
        <v>7</v>
      </c>
      <c r="D131" s="17">
        <v>66.7</v>
      </c>
      <c r="G131" s="17">
        <v>2003.083333333235</v>
      </c>
      <c r="H131">
        <v>2</v>
      </c>
      <c r="J131" s="17">
        <v>13.7</v>
      </c>
    </row>
    <row r="132" spans="1:10" ht="12.75">
      <c r="A132" s="29">
        <f t="shared" si="1"/>
        <v>1905.5833333333237</v>
      </c>
      <c r="B132">
        <v>8</v>
      </c>
      <c r="D132" s="17">
        <v>67</v>
      </c>
      <c r="G132" s="17">
        <v>1920.0833333333105</v>
      </c>
      <c r="H132">
        <v>2</v>
      </c>
      <c r="J132" s="17">
        <v>13.8</v>
      </c>
    </row>
    <row r="133" spans="1:10" ht="12.75">
      <c r="A133" s="29">
        <f t="shared" si="1"/>
        <v>1905.666666666657</v>
      </c>
      <c r="B133">
        <v>9</v>
      </c>
      <c r="D133" s="17">
        <v>60.4</v>
      </c>
      <c r="G133" s="17">
        <v>1972.9166666665958</v>
      </c>
      <c r="H133">
        <v>12</v>
      </c>
      <c r="J133" s="17">
        <v>13.8</v>
      </c>
    </row>
    <row r="134" spans="1:10" ht="12.75">
      <c r="A134" s="29">
        <f t="shared" si="1"/>
        <v>1905.7499999999902</v>
      </c>
      <c r="B134">
        <v>10</v>
      </c>
      <c r="D134" s="17">
        <v>44.3</v>
      </c>
      <c r="G134" s="17">
        <v>1918.0833333333123</v>
      </c>
      <c r="H134">
        <v>2</v>
      </c>
      <c r="J134" s="17">
        <v>13.9</v>
      </c>
    </row>
    <row r="135" spans="1:10" ht="12.75">
      <c r="A135" s="29">
        <f aca="true" t="shared" si="2" ref="A135:A198">A134+1/12</f>
        <v>1905.8333333333235</v>
      </c>
      <c r="B135">
        <v>11</v>
      </c>
      <c r="D135" s="17">
        <v>31.8</v>
      </c>
      <c r="G135" s="17">
        <v>1942.916666666623</v>
      </c>
      <c r="H135">
        <v>12</v>
      </c>
      <c r="J135" s="17">
        <v>14</v>
      </c>
    </row>
    <row r="136" spans="1:10" ht="12.75">
      <c r="A136" s="29">
        <f t="shared" si="2"/>
        <v>1905.9166666666567</v>
      </c>
      <c r="B136">
        <v>12</v>
      </c>
      <c r="D136" s="17">
        <v>21.7</v>
      </c>
      <c r="G136" s="17">
        <v>1951.9999999999482</v>
      </c>
      <c r="H136">
        <v>1</v>
      </c>
      <c r="J136" s="17">
        <v>14</v>
      </c>
    </row>
    <row r="137" spans="1:10" ht="12.75">
      <c r="A137" s="29">
        <f t="shared" si="2"/>
        <v>1905.99999999999</v>
      </c>
      <c r="B137">
        <v>1</v>
      </c>
      <c r="D137" s="17">
        <v>18.9</v>
      </c>
      <c r="G137" s="17">
        <v>1925.9166666666385</v>
      </c>
      <c r="H137">
        <v>12</v>
      </c>
      <c r="J137" s="17">
        <v>14.1</v>
      </c>
    </row>
    <row r="138" spans="1:10" ht="12.75">
      <c r="A138" s="29">
        <f t="shared" si="2"/>
        <v>1906.0833333333233</v>
      </c>
      <c r="B138">
        <v>2</v>
      </c>
      <c r="D138" s="17">
        <v>14.5</v>
      </c>
      <c r="G138" s="17">
        <v>1937.083333333295</v>
      </c>
      <c r="H138">
        <v>2</v>
      </c>
      <c r="J138" s="17">
        <v>14.1</v>
      </c>
    </row>
    <row r="139" spans="1:10" ht="12.75">
      <c r="A139" s="29">
        <f t="shared" si="2"/>
        <v>1906.1666666666565</v>
      </c>
      <c r="B139">
        <v>3</v>
      </c>
      <c r="D139" s="17">
        <v>20</v>
      </c>
      <c r="G139" s="17">
        <v>1980.083333333256</v>
      </c>
      <c r="H139">
        <v>2</v>
      </c>
      <c r="J139" s="17">
        <v>14.1</v>
      </c>
    </row>
    <row r="140" spans="1:10" ht="12.75">
      <c r="A140" s="29">
        <f t="shared" si="2"/>
        <v>1906.2499999999898</v>
      </c>
      <c r="B140">
        <v>4</v>
      </c>
      <c r="D140" s="17">
        <v>46.2</v>
      </c>
      <c r="G140" s="17">
        <v>1948.083333333285</v>
      </c>
      <c r="H140">
        <v>2</v>
      </c>
      <c r="J140" s="17">
        <v>14.2</v>
      </c>
    </row>
    <row r="141" spans="1:10" ht="12.75">
      <c r="A141" s="29">
        <f t="shared" si="2"/>
        <v>1906.333333333323</v>
      </c>
      <c r="B141">
        <v>5</v>
      </c>
      <c r="D141" s="17">
        <v>53.6</v>
      </c>
      <c r="G141" s="17">
        <v>1968.0833333332669</v>
      </c>
      <c r="H141">
        <v>2</v>
      </c>
      <c r="J141" s="17">
        <v>14.2</v>
      </c>
    </row>
    <row r="142" spans="1:10" ht="12.75">
      <c r="A142" s="29">
        <f t="shared" si="2"/>
        <v>1906.4166666666563</v>
      </c>
      <c r="B142">
        <v>6</v>
      </c>
      <c r="D142" s="17">
        <v>63.6</v>
      </c>
      <c r="G142" s="17">
        <v>2004.9999999999</v>
      </c>
      <c r="H142">
        <v>1</v>
      </c>
      <c r="J142" s="17">
        <v>14.2</v>
      </c>
    </row>
    <row r="143" spans="1:10" ht="12.75">
      <c r="A143" s="29">
        <f t="shared" si="2"/>
        <v>1906.4999999999895</v>
      </c>
      <c r="B143">
        <v>7</v>
      </c>
      <c r="D143" s="17">
        <v>67.2</v>
      </c>
      <c r="G143" s="17">
        <v>1900.9999999999945</v>
      </c>
      <c r="H143">
        <v>1</v>
      </c>
      <c r="J143" s="17">
        <v>14.3</v>
      </c>
    </row>
    <row r="144" spans="1:10" ht="12.75">
      <c r="A144" s="29">
        <f t="shared" si="2"/>
        <v>1906.5833333333228</v>
      </c>
      <c r="B144">
        <v>8</v>
      </c>
      <c r="D144" s="17">
        <v>68.5</v>
      </c>
      <c r="G144" s="17">
        <v>1902.083333333327</v>
      </c>
      <c r="H144">
        <v>2</v>
      </c>
      <c r="J144" s="17">
        <v>14.3</v>
      </c>
    </row>
    <row r="145" spans="1:10" ht="12.75">
      <c r="A145" s="29">
        <f t="shared" si="2"/>
        <v>1906.666666666656</v>
      </c>
      <c r="B145">
        <v>9</v>
      </c>
      <c r="D145" s="17">
        <v>62.6</v>
      </c>
      <c r="G145" s="17">
        <v>1934.9166666666304</v>
      </c>
      <c r="H145">
        <v>12</v>
      </c>
      <c r="J145" s="17">
        <v>14.3</v>
      </c>
    </row>
    <row r="146" spans="1:10" ht="12.75">
      <c r="A146" s="29">
        <f t="shared" si="2"/>
        <v>1906.7499999999893</v>
      </c>
      <c r="B146">
        <v>10</v>
      </c>
      <c r="D146" s="17">
        <v>45.4</v>
      </c>
      <c r="G146" s="17">
        <v>1964.916666666603</v>
      </c>
      <c r="H146">
        <v>12</v>
      </c>
      <c r="J146" s="17">
        <v>14.3</v>
      </c>
    </row>
    <row r="147" spans="1:10" ht="12.75">
      <c r="A147" s="29">
        <f t="shared" si="2"/>
        <v>1906.8333333333226</v>
      </c>
      <c r="B147">
        <v>11</v>
      </c>
      <c r="D147" s="17">
        <v>31.5</v>
      </c>
      <c r="G147" s="17">
        <v>1978.9166666665903</v>
      </c>
      <c r="H147">
        <v>12</v>
      </c>
      <c r="J147" s="17">
        <v>14.4</v>
      </c>
    </row>
    <row r="148" spans="1:10" ht="12.75">
      <c r="A148" s="29">
        <f t="shared" si="2"/>
        <v>1906.9166666666558</v>
      </c>
      <c r="B148">
        <v>12</v>
      </c>
      <c r="D148" s="17">
        <v>19.8</v>
      </c>
      <c r="G148" s="17">
        <v>1906.0833333333233</v>
      </c>
      <c r="H148">
        <v>2</v>
      </c>
      <c r="J148" s="17">
        <v>14.5</v>
      </c>
    </row>
    <row r="149" spans="1:10" ht="12.75">
      <c r="A149" s="29">
        <f t="shared" si="2"/>
        <v>1906.999999999989</v>
      </c>
      <c r="B149">
        <v>1</v>
      </c>
      <c r="D149" s="17">
        <v>10.4</v>
      </c>
      <c r="G149" s="17">
        <v>1903.083333333326</v>
      </c>
      <c r="H149">
        <v>2</v>
      </c>
      <c r="J149" s="17">
        <v>14.6</v>
      </c>
    </row>
    <row r="150" spans="1:10" ht="12.75">
      <c r="A150" s="29">
        <f t="shared" si="2"/>
        <v>1907.0833333333223</v>
      </c>
      <c r="B150">
        <v>2</v>
      </c>
      <c r="D150" s="17">
        <v>16.2</v>
      </c>
      <c r="G150" s="17">
        <v>1982.0833333332541</v>
      </c>
      <c r="H150">
        <v>2</v>
      </c>
      <c r="J150" s="17">
        <v>14.6</v>
      </c>
    </row>
    <row r="151" spans="1:10" ht="12.75">
      <c r="A151" s="29">
        <f t="shared" si="2"/>
        <v>1907.1666666666556</v>
      </c>
      <c r="B151">
        <v>3</v>
      </c>
      <c r="D151" s="17">
        <v>31.6</v>
      </c>
      <c r="G151" s="17">
        <v>1985.0833333332514</v>
      </c>
      <c r="H151">
        <v>2</v>
      </c>
      <c r="J151" s="17">
        <v>14.6</v>
      </c>
    </row>
    <row r="152" spans="1:10" ht="12.75">
      <c r="A152" s="29">
        <f t="shared" si="2"/>
        <v>1907.2499999999889</v>
      </c>
      <c r="B152">
        <v>4</v>
      </c>
      <c r="D152" s="17">
        <v>34.7</v>
      </c>
      <c r="G152" s="17">
        <v>1985.9999999999172</v>
      </c>
      <c r="H152">
        <v>1</v>
      </c>
      <c r="J152" s="17">
        <v>14.7</v>
      </c>
    </row>
    <row r="153" spans="1:10" ht="12.75">
      <c r="A153" s="29">
        <f t="shared" si="2"/>
        <v>1907.3333333333221</v>
      </c>
      <c r="B153">
        <v>5</v>
      </c>
      <c r="D153" s="17">
        <v>46.7</v>
      </c>
      <c r="G153" s="17">
        <v>2007.9999999998972</v>
      </c>
      <c r="H153">
        <v>1</v>
      </c>
      <c r="J153" s="17">
        <v>14.7</v>
      </c>
    </row>
    <row r="154" spans="1:10" ht="12.75">
      <c r="A154" s="29">
        <f t="shared" si="2"/>
        <v>1907.4166666666554</v>
      </c>
      <c r="B154">
        <v>6</v>
      </c>
      <c r="D154" s="17">
        <v>63.1</v>
      </c>
      <c r="G154" s="17">
        <v>1955.9999999999445</v>
      </c>
      <c r="H154">
        <v>1</v>
      </c>
      <c r="J154" s="17">
        <v>14.8</v>
      </c>
    </row>
    <row r="155" spans="1:10" ht="12.75">
      <c r="A155" s="29">
        <f t="shared" si="2"/>
        <v>1907.4999999999886</v>
      </c>
      <c r="B155">
        <v>7</v>
      </c>
      <c r="D155" s="17">
        <v>67.4</v>
      </c>
      <c r="G155" s="17">
        <v>1970.083333333265</v>
      </c>
      <c r="H155">
        <v>2</v>
      </c>
      <c r="J155" s="17">
        <v>14.8</v>
      </c>
    </row>
    <row r="156" spans="1:10" ht="12.75">
      <c r="A156" s="29">
        <f t="shared" si="2"/>
        <v>1907.583333333322</v>
      </c>
      <c r="B156">
        <v>8</v>
      </c>
      <c r="D156" s="17">
        <v>64.3</v>
      </c>
      <c r="G156" s="17">
        <v>2001.0833333332369</v>
      </c>
      <c r="H156">
        <v>2</v>
      </c>
      <c r="J156" s="17">
        <v>14.9</v>
      </c>
    </row>
    <row r="157" spans="1:10" ht="12.75">
      <c r="A157" s="29">
        <f t="shared" si="2"/>
        <v>1907.6666666666551</v>
      </c>
      <c r="B157">
        <v>9</v>
      </c>
      <c r="D157" s="17">
        <v>56.6</v>
      </c>
      <c r="G157" s="17">
        <v>1908.9999999999873</v>
      </c>
      <c r="H157">
        <v>1</v>
      </c>
      <c r="J157" s="17">
        <v>15</v>
      </c>
    </row>
    <row r="158" spans="1:10" ht="12.75">
      <c r="A158" s="29">
        <f t="shared" si="2"/>
        <v>1907.7499999999884</v>
      </c>
      <c r="B158">
        <v>10</v>
      </c>
      <c r="D158" s="17">
        <v>44</v>
      </c>
      <c r="G158" s="17">
        <v>1927.99999999997</v>
      </c>
      <c r="H158">
        <v>1</v>
      </c>
      <c r="J158" s="17">
        <v>15</v>
      </c>
    </row>
    <row r="159" spans="1:10" ht="12.75">
      <c r="A159" s="29">
        <f t="shared" si="2"/>
        <v>1907.8333333333217</v>
      </c>
      <c r="B159">
        <v>11</v>
      </c>
      <c r="D159" s="17">
        <v>31.2</v>
      </c>
      <c r="G159" s="17">
        <v>1955.0833333332787</v>
      </c>
      <c r="H159">
        <v>2</v>
      </c>
      <c r="J159" s="17">
        <v>15</v>
      </c>
    </row>
    <row r="160" spans="1:10" ht="12.75">
      <c r="A160" s="29">
        <f t="shared" si="2"/>
        <v>1907.916666666655</v>
      </c>
      <c r="B160">
        <v>12</v>
      </c>
      <c r="D160" s="17">
        <v>21.5</v>
      </c>
      <c r="G160" s="17">
        <v>1901.9166666666604</v>
      </c>
      <c r="H160">
        <v>12</v>
      </c>
      <c r="J160" s="17">
        <v>15.1</v>
      </c>
    </row>
    <row r="161" spans="1:10" ht="12.75">
      <c r="A161" s="29">
        <f t="shared" si="2"/>
        <v>1907.9999999999882</v>
      </c>
      <c r="B161">
        <v>1</v>
      </c>
      <c r="D161" s="17">
        <v>17.1</v>
      </c>
      <c r="G161" s="17">
        <v>1980.9999999999218</v>
      </c>
      <c r="H161">
        <v>1</v>
      </c>
      <c r="J161" s="17">
        <v>15.1</v>
      </c>
    </row>
    <row r="162" spans="1:10" ht="12.75">
      <c r="A162" s="29">
        <f t="shared" si="2"/>
        <v>1908.0833333333214</v>
      </c>
      <c r="B162">
        <v>2</v>
      </c>
      <c r="D162" s="17">
        <v>18.1</v>
      </c>
      <c r="G162" s="17">
        <v>1992.9999999999109</v>
      </c>
      <c r="H162">
        <v>1</v>
      </c>
      <c r="J162" s="17">
        <v>15.1</v>
      </c>
    </row>
    <row r="163" spans="1:10" ht="12.75">
      <c r="A163" s="29">
        <f t="shared" si="2"/>
        <v>1908.1666666666547</v>
      </c>
      <c r="B163">
        <v>3</v>
      </c>
      <c r="D163" s="17">
        <v>29.2</v>
      </c>
      <c r="G163" s="17">
        <v>1999.9999999999045</v>
      </c>
      <c r="H163">
        <v>1</v>
      </c>
      <c r="J163" s="17">
        <v>15.1</v>
      </c>
    </row>
    <row r="164" spans="1:10" ht="12.75">
      <c r="A164" s="29">
        <f t="shared" si="2"/>
        <v>1908.249999999988</v>
      </c>
      <c r="B164">
        <v>4</v>
      </c>
      <c r="D164" s="17">
        <v>43.7</v>
      </c>
      <c r="G164" s="17">
        <v>2009.9999999998954</v>
      </c>
      <c r="H164">
        <v>1</v>
      </c>
      <c r="J164" s="17">
        <v>15.1</v>
      </c>
    </row>
    <row r="165" spans="1:10" ht="12.75">
      <c r="A165" s="29">
        <f t="shared" si="2"/>
        <v>1908.3333333333212</v>
      </c>
      <c r="B165">
        <v>5</v>
      </c>
      <c r="D165" s="17">
        <v>54.9</v>
      </c>
      <c r="G165" s="17">
        <v>1949.0833333332841</v>
      </c>
      <c r="H165">
        <v>2</v>
      </c>
      <c r="J165" s="17">
        <v>15.2</v>
      </c>
    </row>
    <row r="166" spans="1:10" ht="12.75">
      <c r="A166" s="29">
        <f t="shared" si="2"/>
        <v>1908.4166666666545</v>
      </c>
      <c r="B166">
        <v>6</v>
      </c>
      <c r="D166" s="17">
        <v>63</v>
      </c>
      <c r="G166" s="17">
        <v>1956.0833333332778</v>
      </c>
      <c r="H166">
        <v>2</v>
      </c>
      <c r="J166" s="17">
        <v>15.2</v>
      </c>
    </row>
    <row r="167" spans="1:10" ht="12.75">
      <c r="A167" s="29">
        <f t="shared" si="2"/>
        <v>1908.4999999999877</v>
      </c>
      <c r="B167">
        <v>7</v>
      </c>
      <c r="D167" s="17">
        <v>68.7</v>
      </c>
      <c r="G167" s="17">
        <v>1937.9166666666276</v>
      </c>
      <c r="H167">
        <v>12</v>
      </c>
      <c r="J167" s="17">
        <v>15.3</v>
      </c>
    </row>
    <row r="168" spans="1:10" ht="12.75">
      <c r="A168" s="29">
        <f t="shared" si="2"/>
        <v>1908.583333333321</v>
      </c>
      <c r="B168">
        <v>8</v>
      </c>
      <c r="D168" s="17">
        <v>65.4</v>
      </c>
      <c r="G168" s="17">
        <v>1950.0833333332832</v>
      </c>
      <c r="H168">
        <v>2</v>
      </c>
      <c r="J168" s="17">
        <v>15.3</v>
      </c>
    </row>
    <row r="169" spans="1:10" ht="12.75">
      <c r="A169" s="29">
        <f t="shared" si="2"/>
        <v>1908.6666666666542</v>
      </c>
      <c r="B169">
        <v>9</v>
      </c>
      <c r="D169" s="17">
        <v>63.7</v>
      </c>
      <c r="G169" s="17">
        <v>1971.0833333332641</v>
      </c>
      <c r="H169">
        <v>2</v>
      </c>
      <c r="J169" s="17">
        <v>15.3</v>
      </c>
    </row>
    <row r="170" spans="1:10" ht="12.75">
      <c r="A170" s="29">
        <f t="shared" si="2"/>
        <v>1908.7499999999875</v>
      </c>
      <c r="B170">
        <v>10</v>
      </c>
      <c r="D170" s="17">
        <v>47.8</v>
      </c>
      <c r="G170" s="17">
        <v>2014.9999999998909</v>
      </c>
      <c r="H170">
        <v>1</v>
      </c>
      <c r="J170" s="17">
        <v>15.3</v>
      </c>
    </row>
    <row r="171" spans="1:10" ht="12.75">
      <c r="A171" s="29">
        <f t="shared" si="2"/>
        <v>1908.8333333333208</v>
      </c>
      <c r="B171">
        <v>11</v>
      </c>
      <c r="D171" s="17">
        <v>33.4</v>
      </c>
      <c r="G171" s="17">
        <v>1895.999999999999</v>
      </c>
      <c r="H171">
        <v>1</v>
      </c>
      <c r="J171" s="17">
        <v>15.4</v>
      </c>
    </row>
    <row r="172" spans="1:10" ht="12.75">
      <c r="A172" s="29">
        <f t="shared" si="2"/>
        <v>1908.916666666654</v>
      </c>
      <c r="B172">
        <v>12</v>
      </c>
      <c r="D172" s="17">
        <v>18.5</v>
      </c>
      <c r="G172">
        <v>1901.9999999999936</v>
      </c>
      <c r="H172">
        <v>1</v>
      </c>
      <c r="J172">
        <v>15.4</v>
      </c>
    </row>
    <row r="173" spans="1:10" ht="12.75">
      <c r="A173" s="29">
        <f t="shared" si="2"/>
        <v>1908.9999999999873</v>
      </c>
      <c r="B173">
        <v>1</v>
      </c>
      <c r="D173" s="17">
        <v>15</v>
      </c>
      <c r="G173" s="17">
        <v>1941.0833333332914</v>
      </c>
      <c r="H173">
        <v>2</v>
      </c>
      <c r="J173" s="17">
        <v>15.4</v>
      </c>
    </row>
    <row r="174" spans="1:10" ht="12.75">
      <c r="A174" s="29">
        <f t="shared" si="2"/>
        <v>1909.0833333333205</v>
      </c>
      <c r="B174">
        <v>2</v>
      </c>
      <c r="D174" s="17">
        <v>18.6</v>
      </c>
      <c r="G174" s="17">
        <v>1974.0833333332614</v>
      </c>
      <c r="H174">
        <v>2</v>
      </c>
      <c r="J174" s="17">
        <v>15.4</v>
      </c>
    </row>
    <row r="175" spans="1:10" ht="12.75">
      <c r="A175" s="29">
        <f t="shared" si="2"/>
        <v>1909.1666666666538</v>
      </c>
      <c r="B175">
        <v>3</v>
      </c>
      <c r="D175" s="17">
        <v>26.4</v>
      </c>
      <c r="G175" s="17">
        <v>1910.9166666666522</v>
      </c>
      <c r="H175">
        <v>12</v>
      </c>
      <c r="J175" s="17">
        <v>15.5</v>
      </c>
    </row>
    <row r="176" spans="1:10" ht="12.75">
      <c r="A176" s="29">
        <f t="shared" si="2"/>
        <v>1909.249999999987</v>
      </c>
      <c r="B176">
        <v>4</v>
      </c>
      <c r="D176" s="17">
        <v>36.5</v>
      </c>
      <c r="G176" s="17">
        <v>1974.9999999999272</v>
      </c>
      <c r="H176">
        <v>1</v>
      </c>
      <c r="J176" s="17">
        <v>15.6</v>
      </c>
    </row>
    <row r="177" spans="1:10" ht="12.75">
      <c r="A177" s="29">
        <f t="shared" si="2"/>
        <v>1909.3333333333203</v>
      </c>
      <c r="B177">
        <v>5</v>
      </c>
      <c r="D177" s="17">
        <v>52.4</v>
      </c>
      <c r="G177" s="17">
        <v>1922.9999999999745</v>
      </c>
      <c r="H177">
        <v>1</v>
      </c>
      <c r="J177" s="17">
        <v>15.7</v>
      </c>
    </row>
    <row r="178" spans="1:10" ht="12.75">
      <c r="A178" s="29">
        <f t="shared" si="2"/>
        <v>1909.4166666666536</v>
      </c>
      <c r="B178">
        <v>6</v>
      </c>
      <c r="D178" s="17">
        <v>64.6</v>
      </c>
      <c r="G178" s="17">
        <v>1945.9999999999536</v>
      </c>
      <c r="H178">
        <v>1</v>
      </c>
      <c r="J178" s="17">
        <v>15.7</v>
      </c>
    </row>
    <row r="179" spans="1:10" ht="12.75">
      <c r="A179" s="29">
        <f t="shared" si="2"/>
        <v>1909.4999999999868</v>
      </c>
      <c r="B179">
        <v>7</v>
      </c>
      <c r="D179" s="17">
        <v>67.8</v>
      </c>
      <c r="G179" s="17">
        <v>1986.0833333332505</v>
      </c>
      <c r="H179">
        <v>2</v>
      </c>
      <c r="J179" s="17">
        <v>15.7</v>
      </c>
    </row>
    <row r="180" spans="1:10" ht="12.75">
      <c r="A180" s="29">
        <f t="shared" si="2"/>
        <v>1909.58333333332</v>
      </c>
      <c r="B180">
        <v>8</v>
      </c>
      <c r="D180" s="17">
        <v>69.5</v>
      </c>
      <c r="G180" s="17">
        <v>1944.9166666666213</v>
      </c>
      <c r="H180">
        <v>12</v>
      </c>
      <c r="J180" s="17">
        <v>15.8</v>
      </c>
    </row>
    <row r="181" spans="1:10" ht="12.75">
      <c r="A181" s="29">
        <f t="shared" si="2"/>
        <v>1909.6666666666533</v>
      </c>
      <c r="B181">
        <v>9</v>
      </c>
      <c r="D181" s="17">
        <v>57.2</v>
      </c>
      <c r="G181" s="17">
        <v>1977.9166666665913</v>
      </c>
      <c r="H181">
        <v>12</v>
      </c>
      <c r="J181" s="17">
        <v>15.8</v>
      </c>
    </row>
    <row r="182" spans="1:10" ht="12.75">
      <c r="A182" s="29">
        <f t="shared" si="2"/>
        <v>1909.7499999999866</v>
      </c>
      <c r="B182">
        <v>10</v>
      </c>
      <c r="D182" s="17">
        <v>43.6</v>
      </c>
      <c r="G182" s="17">
        <v>1996.0833333332414</v>
      </c>
      <c r="H182">
        <v>2</v>
      </c>
      <c r="J182" s="17">
        <v>15.8</v>
      </c>
    </row>
    <row r="183" spans="1:10" ht="12.75">
      <c r="A183" s="29">
        <f t="shared" si="2"/>
        <v>1909.8333333333198</v>
      </c>
      <c r="B183">
        <v>11</v>
      </c>
      <c r="D183" s="17">
        <v>37.1</v>
      </c>
      <c r="G183" s="17">
        <v>1933.9166666666313</v>
      </c>
      <c r="H183">
        <v>12</v>
      </c>
      <c r="J183" s="17">
        <v>15.9</v>
      </c>
    </row>
    <row r="184" spans="1:10" ht="12.75">
      <c r="A184" s="29">
        <f t="shared" si="2"/>
        <v>1909.916666666653</v>
      </c>
      <c r="B184">
        <v>12</v>
      </c>
      <c r="D184" s="17">
        <v>13.2</v>
      </c>
      <c r="G184" s="17">
        <v>1946.0833333332869</v>
      </c>
      <c r="H184">
        <v>2</v>
      </c>
      <c r="J184" s="17">
        <v>16</v>
      </c>
    </row>
    <row r="185" spans="1:10" ht="12.75">
      <c r="A185" s="29">
        <f t="shared" si="2"/>
        <v>1909.9999999999864</v>
      </c>
      <c r="B185">
        <v>1</v>
      </c>
      <c r="D185" s="17">
        <v>12.8</v>
      </c>
      <c r="G185" s="17">
        <v>1951.0833333332823</v>
      </c>
      <c r="H185">
        <v>2</v>
      </c>
      <c r="J185" s="17">
        <v>16</v>
      </c>
    </row>
    <row r="186" spans="1:10" ht="12.75">
      <c r="A186" s="29">
        <f t="shared" si="2"/>
        <v>1910.0833333333196</v>
      </c>
      <c r="B186">
        <v>2</v>
      </c>
      <c r="D186" s="17">
        <v>11.4</v>
      </c>
      <c r="G186" s="17">
        <v>1951.916666666615</v>
      </c>
      <c r="H186">
        <v>12</v>
      </c>
      <c r="J186" s="17">
        <v>16</v>
      </c>
    </row>
    <row r="187" spans="1:10" ht="12.75">
      <c r="A187" s="29">
        <f t="shared" si="2"/>
        <v>1910.1666666666529</v>
      </c>
      <c r="B187">
        <v>3</v>
      </c>
      <c r="D187" s="17">
        <v>40.7</v>
      </c>
      <c r="G187" s="17">
        <v>1948.999999999951</v>
      </c>
      <c r="H187">
        <v>1</v>
      </c>
      <c r="J187" s="17">
        <v>16.1</v>
      </c>
    </row>
    <row r="188" spans="1:10" ht="12.75">
      <c r="A188" s="29">
        <f t="shared" si="2"/>
        <v>1910.2499999999861</v>
      </c>
      <c r="B188">
        <v>4</v>
      </c>
      <c r="D188" s="17">
        <v>47.1</v>
      </c>
      <c r="G188" s="17">
        <v>1961.9166666666058</v>
      </c>
      <c r="H188">
        <v>12</v>
      </c>
      <c r="J188" s="17">
        <v>16.1</v>
      </c>
    </row>
    <row r="189" spans="1:10" ht="12.75">
      <c r="A189" s="29">
        <f t="shared" si="2"/>
        <v>1910.3333333333194</v>
      </c>
      <c r="B189">
        <v>5</v>
      </c>
      <c r="D189" s="17">
        <v>50.4</v>
      </c>
      <c r="G189" s="17">
        <v>1966.9999999999345</v>
      </c>
      <c r="H189">
        <v>1</v>
      </c>
      <c r="J189" s="17">
        <v>16.1</v>
      </c>
    </row>
    <row r="190" spans="1:10" ht="12.75">
      <c r="A190" s="29">
        <f t="shared" si="2"/>
        <v>1910.4166666666526</v>
      </c>
      <c r="B190">
        <v>6</v>
      </c>
      <c r="D190" s="17">
        <v>66.4</v>
      </c>
      <c r="G190" s="17">
        <v>1907.0833333333223</v>
      </c>
      <c r="H190">
        <v>2</v>
      </c>
      <c r="J190" s="17">
        <v>16.2</v>
      </c>
    </row>
    <row r="191" spans="1:10" ht="12.75">
      <c r="A191" s="29">
        <f t="shared" si="2"/>
        <v>1910.499999999986</v>
      </c>
      <c r="B191">
        <v>7</v>
      </c>
      <c r="D191" s="17">
        <v>70.5</v>
      </c>
      <c r="G191" s="17">
        <v>1932.9166666666322</v>
      </c>
      <c r="H191">
        <v>12</v>
      </c>
      <c r="J191" s="17">
        <v>16.2</v>
      </c>
    </row>
    <row r="192" spans="1:10" ht="12.75">
      <c r="A192" s="29">
        <f t="shared" si="2"/>
        <v>1910.5833333333192</v>
      </c>
      <c r="B192">
        <v>8</v>
      </c>
      <c r="D192" s="17">
        <v>66.6</v>
      </c>
      <c r="G192" s="17">
        <v>1941.9999999999573</v>
      </c>
      <c r="H192">
        <v>1</v>
      </c>
      <c r="J192" s="17">
        <v>16.2</v>
      </c>
    </row>
    <row r="193" spans="1:10" ht="12.75">
      <c r="A193" s="29">
        <f t="shared" si="2"/>
        <v>1910.6666666666524</v>
      </c>
      <c r="B193">
        <v>9</v>
      </c>
      <c r="D193" s="17">
        <v>57.1</v>
      </c>
      <c r="G193" s="17">
        <v>1995.9166666665749</v>
      </c>
      <c r="H193">
        <v>12</v>
      </c>
      <c r="J193" s="17">
        <v>16.2</v>
      </c>
    </row>
    <row r="194" spans="1:10" ht="12.75">
      <c r="A194" s="29">
        <f t="shared" si="2"/>
        <v>1910.7499999999857</v>
      </c>
      <c r="B194">
        <v>10</v>
      </c>
      <c r="D194" s="17">
        <v>49.7</v>
      </c>
      <c r="G194">
        <v>2015.99999999989</v>
      </c>
      <c r="H194">
        <v>1</v>
      </c>
      <c r="J194">
        <v>16.2</v>
      </c>
    </row>
    <row r="195" spans="1:10" ht="12.75">
      <c r="A195" s="29">
        <f t="shared" si="2"/>
        <v>1910.833333333319</v>
      </c>
      <c r="B195">
        <v>11</v>
      </c>
      <c r="D195" s="17">
        <v>26.2</v>
      </c>
      <c r="G195" s="17">
        <v>1904.9166666666576</v>
      </c>
      <c r="H195">
        <v>12</v>
      </c>
      <c r="J195" s="17">
        <v>16.3</v>
      </c>
    </row>
    <row r="196" spans="1:10" ht="12.75">
      <c r="A196" s="29">
        <f t="shared" si="2"/>
        <v>1910.9166666666522</v>
      </c>
      <c r="B196">
        <v>12</v>
      </c>
      <c r="D196" s="17">
        <v>15.5</v>
      </c>
      <c r="G196" s="17">
        <v>1902.9166666666595</v>
      </c>
      <c r="H196">
        <v>12</v>
      </c>
      <c r="J196" s="17">
        <v>16.4</v>
      </c>
    </row>
    <row r="197" spans="1:10" ht="12.75">
      <c r="A197" s="29">
        <f t="shared" si="2"/>
        <v>1910.9999999999854</v>
      </c>
      <c r="B197">
        <v>1</v>
      </c>
      <c r="D197" s="17">
        <v>12.3</v>
      </c>
      <c r="G197" s="17">
        <v>1922.9166666666413</v>
      </c>
      <c r="H197">
        <v>12</v>
      </c>
      <c r="J197" s="17">
        <v>16.4</v>
      </c>
    </row>
    <row r="198" spans="1:10" ht="12.75">
      <c r="A198" s="29">
        <f t="shared" si="2"/>
        <v>1911.0833333333187</v>
      </c>
      <c r="B198">
        <v>2</v>
      </c>
      <c r="D198" s="17">
        <v>21.3</v>
      </c>
      <c r="G198" s="17">
        <v>1940.9999999999582</v>
      </c>
      <c r="H198">
        <v>1</v>
      </c>
      <c r="J198" s="17">
        <v>16.4</v>
      </c>
    </row>
    <row r="199" spans="1:10" ht="12.75">
      <c r="A199" s="29">
        <f aca="true" t="shared" si="3" ref="A199:A262">A198+1/12</f>
        <v>1911.166666666652</v>
      </c>
      <c r="B199">
        <v>3</v>
      </c>
      <c r="D199" s="17">
        <v>31.8</v>
      </c>
      <c r="G199" s="17">
        <v>1943.0833333332896</v>
      </c>
      <c r="H199">
        <v>2</v>
      </c>
      <c r="J199" s="17">
        <v>16.5</v>
      </c>
    </row>
    <row r="200" spans="1:10" ht="12.75">
      <c r="A200" s="29">
        <f t="shared" si="3"/>
        <v>1911.2499999999852</v>
      </c>
      <c r="B200">
        <v>4</v>
      </c>
      <c r="D200" s="17">
        <v>41.7</v>
      </c>
      <c r="G200" s="17">
        <v>1945.0833333332878</v>
      </c>
      <c r="H200">
        <v>2</v>
      </c>
      <c r="J200" s="17">
        <v>16.5</v>
      </c>
    </row>
    <row r="201" spans="1:10" ht="12.75">
      <c r="A201" s="29">
        <f t="shared" si="3"/>
        <v>1911.3333333333185</v>
      </c>
      <c r="B201">
        <v>5</v>
      </c>
      <c r="D201" s="17">
        <v>59.7</v>
      </c>
      <c r="G201" s="17">
        <v>1959.9999999999409</v>
      </c>
      <c r="H201">
        <v>1</v>
      </c>
      <c r="J201" s="17">
        <v>16.7</v>
      </c>
    </row>
    <row r="202" spans="1:10" ht="12.75">
      <c r="A202" s="29">
        <f t="shared" si="3"/>
        <v>1911.4166666666517</v>
      </c>
      <c r="B202">
        <v>6</v>
      </c>
      <c r="D202" s="17">
        <v>69.1</v>
      </c>
      <c r="G202" s="17">
        <v>1960.9166666666067</v>
      </c>
      <c r="H202">
        <v>12</v>
      </c>
      <c r="J202" s="17">
        <v>16.7</v>
      </c>
    </row>
    <row r="203" spans="1:10" ht="12.75">
      <c r="A203" s="29">
        <f t="shared" si="3"/>
        <v>1911.499999999985</v>
      </c>
      <c r="B203">
        <v>7</v>
      </c>
      <c r="D203" s="17">
        <v>68.7</v>
      </c>
      <c r="G203" s="17">
        <v>1942.0833333332905</v>
      </c>
      <c r="H203">
        <v>2</v>
      </c>
      <c r="J203" s="17">
        <v>16.8</v>
      </c>
    </row>
    <row r="204" spans="1:10" ht="12.75">
      <c r="A204" s="29">
        <f t="shared" si="3"/>
        <v>1911.5833333333183</v>
      </c>
      <c r="B204">
        <v>8</v>
      </c>
      <c r="D204" s="17">
        <v>64.5</v>
      </c>
      <c r="G204" s="17">
        <v>1975.0833333332605</v>
      </c>
      <c r="H204">
        <v>2</v>
      </c>
      <c r="J204" s="17">
        <v>16.8</v>
      </c>
    </row>
    <row r="205" spans="1:10" ht="12.75">
      <c r="A205" s="29">
        <f t="shared" si="3"/>
        <v>1911.6666666666515</v>
      </c>
      <c r="B205">
        <v>9</v>
      </c>
      <c r="D205" s="17">
        <v>57.4</v>
      </c>
      <c r="G205" s="17">
        <v>1993.0833333332441</v>
      </c>
      <c r="H205">
        <v>2</v>
      </c>
      <c r="J205" s="17">
        <v>16.8</v>
      </c>
    </row>
    <row r="206" spans="1:10" ht="12.75">
      <c r="A206" s="29">
        <f t="shared" si="3"/>
        <v>1911.7499999999848</v>
      </c>
      <c r="B206">
        <v>10</v>
      </c>
      <c r="D206" s="17">
        <v>43.8</v>
      </c>
      <c r="G206" s="17">
        <v>1994.999999999909</v>
      </c>
      <c r="H206">
        <v>1</v>
      </c>
      <c r="J206" s="17">
        <v>16.8</v>
      </c>
    </row>
    <row r="207" spans="1:10" ht="12.75">
      <c r="A207" s="29">
        <f t="shared" si="3"/>
        <v>1911.833333333318</v>
      </c>
      <c r="B207">
        <v>11</v>
      </c>
      <c r="D207" s="17">
        <v>24.1</v>
      </c>
      <c r="G207" s="17">
        <v>2012.9999999998927</v>
      </c>
      <c r="H207">
        <v>1</v>
      </c>
      <c r="J207" s="17">
        <v>16.8</v>
      </c>
    </row>
    <row r="208" spans="1:10" ht="12.75">
      <c r="A208" s="29">
        <f t="shared" si="3"/>
        <v>1911.9166666666513</v>
      </c>
      <c r="B208">
        <v>12</v>
      </c>
      <c r="D208" s="17">
        <v>23.9</v>
      </c>
      <c r="G208" s="17">
        <v>1935.9166666666295</v>
      </c>
      <c r="H208">
        <v>12</v>
      </c>
      <c r="J208" s="17">
        <v>16.9</v>
      </c>
    </row>
    <row r="209" spans="1:10" ht="12.75">
      <c r="A209" s="29">
        <f t="shared" si="3"/>
        <v>1911.9999999999845</v>
      </c>
      <c r="B209">
        <v>1</v>
      </c>
      <c r="D209" s="17">
        <v>-5.1</v>
      </c>
      <c r="G209" s="17">
        <v>1966.0833333332687</v>
      </c>
      <c r="H209">
        <v>2</v>
      </c>
      <c r="J209" s="17">
        <v>16.9</v>
      </c>
    </row>
    <row r="210" spans="1:10" ht="12.75">
      <c r="A210" s="29">
        <f t="shared" si="3"/>
        <v>1912.0833333333178</v>
      </c>
      <c r="B210">
        <v>2</v>
      </c>
      <c r="D210" s="17">
        <v>10.5</v>
      </c>
      <c r="G210" s="17">
        <v>2010.9166666665612</v>
      </c>
      <c r="H210">
        <v>12</v>
      </c>
      <c r="J210" s="17">
        <v>16.9</v>
      </c>
    </row>
    <row r="211" spans="1:10" ht="12.75">
      <c r="A211" s="29">
        <f t="shared" si="3"/>
        <v>1912.166666666651</v>
      </c>
      <c r="B211">
        <v>3</v>
      </c>
      <c r="D211" s="17">
        <v>20.3</v>
      </c>
      <c r="G211" s="17">
        <v>2013.083333333226</v>
      </c>
      <c r="H211">
        <v>2</v>
      </c>
      <c r="J211" s="17">
        <v>17</v>
      </c>
    </row>
    <row r="212" spans="1:10" ht="12.75">
      <c r="A212" s="29">
        <f t="shared" si="3"/>
        <v>1912.2499999999843</v>
      </c>
      <c r="B212">
        <v>4</v>
      </c>
      <c r="D212" s="17">
        <v>44.4</v>
      </c>
      <c r="G212" s="17">
        <v>1907.9999999999882</v>
      </c>
      <c r="H212">
        <v>1</v>
      </c>
      <c r="J212" s="17">
        <v>17.1</v>
      </c>
    </row>
    <row r="213" spans="1:10" ht="12.75">
      <c r="A213" s="29">
        <f t="shared" si="3"/>
        <v>1912.3333333333176</v>
      </c>
      <c r="B213">
        <v>5</v>
      </c>
      <c r="D213" s="17">
        <v>55.2</v>
      </c>
      <c r="G213" s="17">
        <v>2007.916666666564</v>
      </c>
      <c r="H213">
        <v>12</v>
      </c>
      <c r="J213" s="17">
        <v>17.1</v>
      </c>
    </row>
    <row r="214" spans="1:10" ht="12.75">
      <c r="A214" s="29">
        <f t="shared" si="3"/>
        <v>1912.4166666666508</v>
      </c>
      <c r="B214">
        <v>6</v>
      </c>
      <c r="D214" s="17">
        <v>62</v>
      </c>
      <c r="G214" s="17">
        <v>1899.1666666666629</v>
      </c>
      <c r="H214">
        <v>3</v>
      </c>
      <c r="J214" s="17">
        <v>17.4</v>
      </c>
    </row>
    <row r="215" spans="1:10" ht="12.75">
      <c r="A215" s="29">
        <f t="shared" si="3"/>
        <v>1912.499999999984</v>
      </c>
      <c r="B215">
        <v>7</v>
      </c>
      <c r="D215" s="17">
        <v>68.1</v>
      </c>
      <c r="G215" s="17">
        <v>1953.0833333332805</v>
      </c>
      <c r="H215">
        <v>2</v>
      </c>
      <c r="J215" s="17">
        <v>17.4</v>
      </c>
    </row>
    <row r="216" spans="1:10" ht="12.75">
      <c r="A216" s="29">
        <f t="shared" si="3"/>
        <v>1912.5833333333173</v>
      </c>
      <c r="B216">
        <v>8</v>
      </c>
      <c r="D216" s="17">
        <v>62.7</v>
      </c>
      <c r="G216" s="17">
        <v>1972.999999999929</v>
      </c>
      <c r="H216">
        <v>1</v>
      </c>
      <c r="J216" s="17">
        <v>17.4</v>
      </c>
    </row>
    <row r="217" spans="1:10" ht="12.75">
      <c r="A217" s="29">
        <f t="shared" si="3"/>
        <v>1912.6666666666506</v>
      </c>
      <c r="B217">
        <v>9</v>
      </c>
      <c r="D217" s="17">
        <v>58.6</v>
      </c>
      <c r="G217" s="17">
        <v>1952.9999999999472</v>
      </c>
      <c r="H217">
        <v>1</v>
      </c>
      <c r="J217" s="17">
        <v>17.5</v>
      </c>
    </row>
    <row r="218" spans="1:10" ht="12.75">
      <c r="A218" s="29">
        <f t="shared" si="3"/>
        <v>1912.7499999999839</v>
      </c>
      <c r="B218">
        <v>10</v>
      </c>
      <c r="D218" s="17">
        <v>47.6</v>
      </c>
      <c r="G218" s="17">
        <v>1973.916666666595</v>
      </c>
      <c r="H218">
        <v>12</v>
      </c>
      <c r="J218" s="17">
        <v>17.5</v>
      </c>
    </row>
    <row r="219" spans="1:10" ht="12.75">
      <c r="A219" s="29">
        <f t="shared" si="3"/>
        <v>1912.8333333333171</v>
      </c>
      <c r="B219">
        <v>11</v>
      </c>
      <c r="D219" s="17">
        <v>33.4</v>
      </c>
      <c r="G219" s="17">
        <v>1929.916666666635</v>
      </c>
      <c r="H219">
        <v>12</v>
      </c>
      <c r="J219" s="17">
        <v>17.6</v>
      </c>
    </row>
    <row r="220" spans="1:10" ht="12.75">
      <c r="A220" s="29">
        <f t="shared" si="3"/>
        <v>1912.9166666666504</v>
      </c>
      <c r="B220">
        <v>12</v>
      </c>
      <c r="D220" s="17">
        <v>22.4</v>
      </c>
      <c r="G220" s="17">
        <v>1957.9999999999427</v>
      </c>
      <c r="H220">
        <v>1</v>
      </c>
      <c r="J220" s="17">
        <v>17.6</v>
      </c>
    </row>
    <row r="221" spans="1:10" ht="12.75">
      <c r="A221" s="29">
        <f t="shared" si="3"/>
        <v>1912.9999999999836</v>
      </c>
      <c r="B221">
        <v>1</v>
      </c>
      <c r="D221" s="17">
        <v>13.6</v>
      </c>
      <c r="G221" s="17">
        <v>1962.916666666605</v>
      </c>
      <c r="H221">
        <v>12</v>
      </c>
      <c r="J221" s="17">
        <v>17.6</v>
      </c>
    </row>
    <row r="222" spans="1:10" ht="12.75">
      <c r="A222" s="29">
        <f t="shared" si="3"/>
        <v>1913.083333333317</v>
      </c>
      <c r="B222">
        <v>2</v>
      </c>
      <c r="D222" s="17">
        <v>10.4</v>
      </c>
      <c r="G222" s="17">
        <v>1968.9166666665994</v>
      </c>
      <c r="H222">
        <v>12</v>
      </c>
      <c r="J222" s="17">
        <v>17.7</v>
      </c>
    </row>
    <row r="223" spans="1:10" ht="12.75">
      <c r="A223" s="29">
        <f t="shared" si="3"/>
        <v>1913.1666666666501</v>
      </c>
      <c r="B223">
        <v>3</v>
      </c>
      <c r="D223" s="17">
        <v>23.5</v>
      </c>
      <c r="G223" s="17">
        <v>1980.9166666665885</v>
      </c>
      <c r="H223">
        <v>12</v>
      </c>
      <c r="J223" s="17">
        <v>17.7</v>
      </c>
    </row>
    <row r="224" spans="1:10" ht="12.75">
      <c r="A224" s="29">
        <f t="shared" si="3"/>
        <v>1913.2499999999834</v>
      </c>
      <c r="B224">
        <v>4</v>
      </c>
      <c r="D224" s="17">
        <v>45</v>
      </c>
      <c r="G224" s="17">
        <v>1990.9166666665794</v>
      </c>
      <c r="H224">
        <v>12</v>
      </c>
      <c r="J224" s="17">
        <v>17.7</v>
      </c>
    </row>
    <row r="225" spans="1:10" ht="12.75">
      <c r="A225" s="29">
        <f t="shared" si="3"/>
        <v>1913.3333333333167</v>
      </c>
      <c r="B225">
        <v>5</v>
      </c>
      <c r="D225" s="17">
        <v>53</v>
      </c>
      <c r="G225" s="17">
        <v>1960.0833333332741</v>
      </c>
      <c r="H225">
        <v>2</v>
      </c>
      <c r="J225" s="17">
        <v>17.8</v>
      </c>
    </row>
    <row r="226" spans="1:10" ht="12.75">
      <c r="A226" s="29">
        <f t="shared" si="3"/>
        <v>1913.41666666665</v>
      </c>
      <c r="B226">
        <v>6</v>
      </c>
      <c r="D226" s="17">
        <v>66.5</v>
      </c>
      <c r="G226" s="17">
        <v>1995.0833333332423</v>
      </c>
      <c r="H226">
        <v>2</v>
      </c>
      <c r="J226" s="17">
        <v>17.8</v>
      </c>
    </row>
    <row r="227" spans="1:10" ht="12.75">
      <c r="A227" s="29">
        <f t="shared" si="3"/>
        <v>1913.4999999999832</v>
      </c>
      <c r="B227">
        <v>7</v>
      </c>
      <c r="D227" s="17">
        <v>67.6</v>
      </c>
      <c r="G227" s="17">
        <v>1946.9999999999527</v>
      </c>
      <c r="H227">
        <v>1</v>
      </c>
      <c r="J227" s="17">
        <v>17.9</v>
      </c>
    </row>
    <row r="228" spans="1:10" ht="12.75">
      <c r="A228" s="29">
        <f t="shared" si="3"/>
        <v>1913.5833333333164</v>
      </c>
      <c r="B228">
        <v>8</v>
      </c>
      <c r="D228" s="17">
        <v>67.5</v>
      </c>
      <c r="G228" s="17">
        <v>1996.916666666574</v>
      </c>
      <c r="H228">
        <v>12</v>
      </c>
      <c r="J228" s="17">
        <v>17.9</v>
      </c>
    </row>
    <row r="229" spans="1:10" ht="12.75">
      <c r="A229" s="29">
        <f t="shared" si="3"/>
        <v>1913.6666666666497</v>
      </c>
      <c r="B229">
        <v>9</v>
      </c>
      <c r="D229" s="17">
        <v>58</v>
      </c>
      <c r="G229" s="17">
        <v>1896.0833333333323</v>
      </c>
      <c r="H229">
        <v>2</v>
      </c>
      <c r="J229" s="17">
        <v>18.1</v>
      </c>
    </row>
    <row r="230" spans="1:10" ht="12.75">
      <c r="A230" s="29">
        <f t="shared" si="3"/>
        <v>1913.749999999983</v>
      </c>
      <c r="B230">
        <v>10</v>
      </c>
      <c r="D230" s="17">
        <v>44.7</v>
      </c>
      <c r="G230" s="17">
        <v>1899.9166666666622</v>
      </c>
      <c r="H230">
        <v>12</v>
      </c>
      <c r="J230" s="17">
        <v>18.1</v>
      </c>
    </row>
    <row r="231" spans="1:10" ht="12.75">
      <c r="A231" s="29">
        <f t="shared" si="3"/>
        <v>1913.8333333333162</v>
      </c>
      <c r="B231">
        <v>11</v>
      </c>
      <c r="D231" s="17">
        <v>36.9</v>
      </c>
      <c r="G231" s="17">
        <v>1908.0833333333214</v>
      </c>
      <c r="H231">
        <v>2</v>
      </c>
      <c r="J231" s="17">
        <v>18.1</v>
      </c>
    </row>
    <row r="232" spans="1:10" ht="12.75">
      <c r="A232" s="29">
        <f t="shared" si="3"/>
        <v>1913.9166666666495</v>
      </c>
      <c r="B232">
        <v>12</v>
      </c>
      <c r="D232" s="17">
        <v>27.6</v>
      </c>
      <c r="G232" s="17">
        <v>1928.0833333333032</v>
      </c>
      <c r="H232">
        <v>2</v>
      </c>
      <c r="J232" s="17">
        <v>18.1</v>
      </c>
    </row>
    <row r="233" spans="1:10" ht="12.75">
      <c r="A233" s="29">
        <f t="shared" si="3"/>
        <v>1913.9999999999827</v>
      </c>
      <c r="B233">
        <v>1</v>
      </c>
      <c r="D233" s="17">
        <v>20.4</v>
      </c>
      <c r="G233" s="17">
        <v>1947.9166666666185</v>
      </c>
      <c r="H233">
        <v>12</v>
      </c>
      <c r="J233" s="17">
        <v>18.1</v>
      </c>
    </row>
    <row r="234" spans="1:10" ht="12.75">
      <c r="A234" s="29">
        <f t="shared" si="3"/>
        <v>1914.083333333316</v>
      </c>
      <c r="B234">
        <v>2</v>
      </c>
      <c r="D234" s="17">
        <v>7</v>
      </c>
      <c r="G234" s="17">
        <v>1970.9166666665976</v>
      </c>
      <c r="H234">
        <v>12</v>
      </c>
      <c r="J234" s="17">
        <v>18.1</v>
      </c>
    </row>
    <row r="235" spans="1:10" ht="12.75">
      <c r="A235" s="29">
        <f t="shared" si="3"/>
        <v>1914.1666666666492</v>
      </c>
      <c r="B235">
        <v>3</v>
      </c>
      <c r="D235" s="17">
        <v>26.6</v>
      </c>
      <c r="G235" s="17">
        <v>1966.9166666666013</v>
      </c>
      <c r="H235">
        <v>12</v>
      </c>
      <c r="J235" s="17">
        <v>18.2</v>
      </c>
    </row>
    <row r="236" spans="1:10" ht="12.75">
      <c r="A236" s="29">
        <f t="shared" si="3"/>
        <v>1914.2499999999825</v>
      </c>
      <c r="B236">
        <v>4</v>
      </c>
      <c r="D236" s="17">
        <v>41.2</v>
      </c>
      <c r="G236" s="17">
        <v>1919.0833333333114</v>
      </c>
      <c r="H236">
        <v>2</v>
      </c>
      <c r="J236" s="17">
        <v>18.3</v>
      </c>
    </row>
    <row r="237" spans="1:10" ht="12.75">
      <c r="A237" s="29">
        <f t="shared" si="3"/>
        <v>1914.3333333333157</v>
      </c>
      <c r="B237">
        <v>5</v>
      </c>
      <c r="D237" s="17">
        <v>57.1</v>
      </c>
      <c r="G237" s="17">
        <v>2005.9166666665658</v>
      </c>
      <c r="H237">
        <v>12</v>
      </c>
      <c r="J237" s="17">
        <v>18.3</v>
      </c>
    </row>
    <row r="238" spans="1:10" ht="12.75">
      <c r="A238" s="29">
        <f t="shared" si="3"/>
        <v>1914.416666666649</v>
      </c>
      <c r="B238">
        <v>6</v>
      </c>
      <c r="D238" s="17">
        <v>63.1</v>
      </c>
      <c r="G238" s="17">
        <v>2009.9166666665622</v>
      </c>
      <c r="H238">
        <v>12</v>
      </c>
      <c r="J238" s="17">
        <v>18.3</v>
      </c>
    </row>
    <row r="239" spans="1:10" ht="12.75">
      <c r="A239" s="29">
        <f t="shared" si="3"/>
        <v>1914.4999999999823</v>
      </c>
      <c r="B239">
        <v>7</v>
      </c>
      <c r="D239" s="17">
        <v>70.7</v>
      </c>
      <c r="G239" s="17">
        <v>2006.0833333332323</v>
      </c>
      <c r="H239">
        <v>2</v>
      </c>
      <c r="J239" s="17">
        <v>18.4</v>
      </c>
    </row>
    <row r="240" spans="1:10" ht="12.75">
      <c r="A240" s="29">
        <f t="shared" si="3"/>
        <v>1914.5833333333155</v>
      </c>
      <c r="B240">
        <v>8</v>
      </c>
      <c r="D240" s="17">
        <v>65.7</v>
      </c>
      <c r="G240" s="17">
        <v>1897.9999999999973</v>
      </c>
      <c r="H240">
        <v>1</v>
      </c>
      <c r="J240" s="17">
        <v>18.5</v>
      </c>
    </row>
    <row r="241" spans="1:10" ht="12.75">
      <c r="A241" s="29">
        <f t="shared" si="3"/>
        <v>1914.6666666666488</v>
      </c>
      <c r="B241">
        <v>9</v>
      </c>
      <c r="D241" s="17">
        <v>58.3</v>
      </c>
      <c r="G241" s="17">
        <v>1898.0833333333305</v>
      </c>
      <c r="H241">
        <v>2</v>
      </c>
      <c r="J241" s="17">
        <v>18.5</v>
      </c>
    </row>
    <row r="242" spans="1:10" ht="12.75">
      <c r="A242" s="29">
        <f t="shared" si="3"/>
        <v>1914.749999999982</v>
      </c>
      <c r="B242">
        <v>10</v>
      </c>
      <c r="D242" s="17">
        <v>51.8</v>
      </c>
      <c r="G242" s="17">
        <v>1908.916666666654</v>
      </c>
      <c r="H242">
        <v>12</v>
      </c>
      <c r="J242" s="17">
        <v>18.5</v>
      </c>
    </row>
    <row r="243" spans="1:10" ht="12.75">
      <c r="A243" s="29">
        <f t="shared" si="3"/>
        <v>1914.8333333333153</v>
      </c>
      <c r="B243">
        <v>11</v>
      </c>
      <c r="D243" s="17">
        <v>32.5</v>
      </c>
      <c r="G243" s="17">
        <v>1924.0833333333069</v>
      </c>
      <c r="H243">
        <v>2</v>
      </c>
      <c r="J243" s="17">
        <v>18.5</v>
      </c>
    </row>
    <row r="244" spans="1:10" ht="12.75">
      <c r="A244" s="29">
        <f t="shared" si="3"/>
        <v>1914.9166666666486</v>
      </c>
      <c r="B244">
        <v>12</v>
      </c>
      <c r="D244" s="17">
        <v>12</v>
      </c>
      <c r="G244" s="17">
        <v>1960.1666666666074</v>
      </c>
      <c r="H244">
        <v>3</v>
      </c>
      <c r="J244" s="17">
        <v>18.5</v>
      </c>
    </row>
    <row r="245" spans="1:10" ht="12.75">
      <c r="A245" s="29">
        <f t="shared" si="3"/>
        <v>1914.9999999999818</v>
      </c>
      <c r="B245">
        <v>1</v>
      </c>
      <c r="D245" s="17">
        <v>10.8</v>
      </c>
      <c r="G245" s="17">
        <v>1969.083333333266</v>
      </c>
      <c r="H245">
        <v>2</v>
      </c>
      <c r="J245" s="17">
        <v>18.5</v>
      </c>
    </row>
    <row r="246" spans="1:10" ht="12.75">
      <c r="A246" s="29">
        <f t="shared" si="3"/>
        <v>1915.083333333315</v>
      </c>
      <c r="B246">
        <v>2</v>
      </c>
      <c r="D246" s="17">
        <v>23.8</v>
      </c>
      <c r="G246" s="17">
        <v>2011.0833333332278</v>
      </c>
      <c r="H246">
        <v>2</v>
      </c>
      <c r="J246" s="17">
        <v>18.5</v>
      </c>
    </row>
    <row r="247" spans="1:10" ht="12.75">
      <c r="A247" s="29">
        <f t="shared" si="3"/>
        <v>1915.1666666666483</v>
      </c>
      <c r="B247">
        <v>3</v>
      </c>
      <c r="D247" s="17">
        <v>26.3</v>
      </c>
      <c r="G247" s="17">
        <v>1909.0833333333205</v>
      </c>
      <c r="H247">
        <v>2</v>
      </c>
      <c r="J247" s="17">
        <v>18.6</v>
      </c>
    </row>
    <row r="248" spans="1:10" ht="12.75">
      <c r="A248" s="29">
        <f t="shared" si="3"/>
        <v>1915.2499999999816</v>
      </c>
      <c r="B248">
        <v>4</v>
      </c>
      <c r="D248" s="17">
        <v>51.4</v>
      </c>
      <c r="G248" s="17">
        <v>1938.9166666666267</v>
      </c>
      <c r="H248">
        <v>12</v>
      </c>
      <c r="J248" s="17">
        <v>18.6</v>
      </c>
    </row>
    <row r="249" spans="1:10" ht="12.75">
      <c r="A249" s="29">
        <f t="shared" si="3"/>
        <v>1915.3333333333148</v>
      </c>
      <c r="B249">
        <v>5</v>
      </c>
      <c r="D249" s="17">
        <v>49.8</v>
      </c>
      <c r="G249" s="17">
        <v>1981.9166666665876</v>
      </c>
      <c r="H249">
        <v>12</v>
      </c>
      <c r="J249" s="17">
        <v>18.6</v>
      </c>
    </row>
    <row r="250" spans="1:10" ht="12.75">
      <c r="A250" s="29">
        <f t="shared" si="3"/>
        <v>1915.416666666648</v>
      </c>
      <c r="B250">
        <v>6</v>
      </c>
      <c r="D250" s="17">
        <v>59.1</v>
      </c>
      <c r="G250" s="17">
        <v>1948.9166666666176</v>
      </c>
      <c r="H250">
        <v>12</v>
      </c>
      <c r="J250" s="17">
        <v>18.7</v>
      </c>
    </row>
    <row r="251" spans="1:10" ht="12.75">
      <c r="A251" s="29">
        <f t="shared" si="3"/>
        <v>1915.4999999999814</v>
      </c>
      <c r="B251">
        <v>7</v>
      </c>
      <c r="D251" s="17">
        <v>64.4</v>
      </c>
      <c r="G251" s="17">
        <v>1977.0833333332587</v>
      </c>
      <c r="H251">
        <v>2</v>
      </c>
      <c r="J251" s="17">
        <v>18.7</v>
      </c>
    </row>
    <row r="252" spans="1:10" ht="12.75">
      <c r="A252" s="29">
        <f t="shared" si="3"/>
        <v>1915.5833333333146</v>
      </c>
      <c r="B252">
        <v>8</v>
      </c>
      <c r="D252" s="17">
        <v>61</v>
      </c>
      <c r="G252" s="17">
        <v>1982.99999999992</v>
      </c>
      <c r="H252">
        <v>1</v>
      </c>
      <c r="J252" s="17">
        <v>18.7</v>
      </c>
    </row>
    <row r="253" spans="1:10" ht="12.75">
      <c r="A253" s="29">
        <f t="shared" si="3"/>
        <v>1915.6666666666479</v>
      </c>
      <c r="B253">
        <v>9</v>
      </c>
      <c r="D253" s="17">
        <v>58.3</v>
      </c>
      <c r="G253" s="17">
        <v>1988.9166666665812</v>
      </c>
      <c r="H253">
        <v>12</v>
      </c>
      <c r="J253" s="17">
        <v>18.8</v>
      </c>
    </row>
    <row r="254" spans="1:10" ht="12.75">
      <c r="A254" s="29">
        <f t="shared" si="3"/>
        <v>1915.7499999999811</v>
      </c>
      <c r="B254">
        <v>10</v>
      </c>
      <c r="D254" s="17">
        <v>47.4</v>
      </c>
      <c r="G254" s="17">
        <v>1905.99999999999</v>
      </c>
      <c r="H254">
        <v>1</v>
      </c>
      <c r="J254" s="17">
        <v>18.9</v>
      </c>
    </row>
    <row r="255" spans="1:10" ht="12.75">
      <c r="A255" s="29">
        <f t="shared" si="3"/>
        <v>1915.8333333333144</v>
      </c>
      <c r="B255">
        <v>11</v>
      </c>
      <c r="D255" s="17">
        <v>33.2</v>
      </c>
      <c r="G255" s="17">
        <v>1932.0833333332996</v>
      </c>
      <c r="H255">
        <v>2</v>
      </c>
      <c r="J255" s="17">
        <v>18.9</v>
      </c>
    </row>
    <row r="256" spans="1:10" ht="12.75">
      <c r="A256" s="29">
        <f t="shared" si="3"/>
        <v>1915.9166666666476</v>
      </c>
      <c r="B256">
        <v>12</v>
      </c>
      <c r="D256" s="17">
        <v>19.4</v>
      </c>
      <c r="G256" s="17">
        <v>1921.9166666666422</v>
      </c>
      <c r="H256">
        <v>12</v>
      </c>
      <c r="J256" s="17">
        <v>19</v>
      </c>
    </row>
    <row r="257" spans="1:10" ht="12.75">
      <c r="A257" s="29">
        <f t="shared" si="3"/>
        <v>1915.999999999981</v>
      </c>
      <c r="B257">
        <v>1</v>
      </c>
      <c r="D257" s="17">
        <v>13.1</v>
      </c>
      <c r="G257" s="17">
        <v>1940.0833333332923</v>
      </c>
      <c r="H257">
        <v>2</v>
      </c>
      <c r="J257" s="17">
        <v>19</v>
      </c>
    </row>
    <row r="258" spans="1:10" ht="12.75">
      <c r="A258" s="29">
        <f t="shared" si="3"/>
        <v>1916.0833333333142</v>
      </c>
      <c r="B258">
        <v>2</v>
      </c>
      <c r="D258" s="17">
        <v>11.2</v>
      </c>
      <c r="G258" s="17">
        <v>1899.9999999999955</v>
      </c>
      <c r="H258">
        <v>1</v>
      </c>
      <c r="J258" s="17">
        <v>19.1</v>
      </c>
    </row>
    <row r="259" spans="1:10" ht="12.75">
      <c r="A259" s="29">
        <f t="shared" si="3"/>
        <v>1916.1666666666474</v>
      </c>
      <c r="B259">
        <v>3</v>
      </c>
      <c r="D259" s="17">
        <v>23.5</v>
      </c>
      <c r="G259" s="17">
        <v>1938.99999999996</v>
      </c>
      <c r="H259">
        <v>1</v>
      </c>
      <c r="J259" s="17">
        <v>19.1</v>
      </c>
    </row>
    <row r="260" spans="1:10" ht="12.75">
      <c r="A260" s="29">
        <f t="shared" si="3"/>
        <v>1916.2499999999807</v>
      </c>
      <c r="B260">
        <v>4</v>
      </c>
      <c r="D260" s="17">
        <v>41.8</v>
      </c>
      <c r="G260" s="17">
        <v>2000.9999999999036</v>
      </c>
      <c r="H260">
        <v>1</v>
      </c>
      <c r="J260" s="17">
        <v>19.1</v>
      </c>
    </row>
    <row r="261" spans="1:10" ht="12.75">
      <c r="A261" s="29">
        <f t="shared" si="3"/>
        <v>1916.333333333314</v>
      </c>
      <c r="B261">
        <v>5</v>
      </c>
      <c r="D261" s="17">
        <v>53.3</v>
      </c>
      <c r="G261" s="17">
        <v>1897.0833333333314</v>
      </c>
      <c r="H261">
        <v>2</v>
      </c>
      <c r="J261" s="17">
        <v>19.2</v>
      </c>
    </row>
    <row r="262" spans="1:10" ht="12.75">
      <c r="A262" s="29">
        <f t="shared" si="3"/>
        <v>1916.4166666666472</v>
      </c>
      <c r="B262">
        <v>6</v>
      </c>
      <c r="D262" s="17">
        <v>59.1</v>
      </c>
      <c r="G262" s="17">
        <v>1975.916666666593</v>
      </c>
      <c r="H262">
        <v>12</v>
      </c>
      <c r="J262" s="17">
        <v>19.2</v>
      </c>
    </row>
    <row r="263" spans="1:10" ht="12.75">
      <c r="A263" s="29">
        <f aca="true" t="shared" si="4" ref="A263:A326">A262+1/12</f>
        <v>1916.4999999999804</v>
      </c>
      <c r="B263">
        <v>7</v>
      </c>
      <c r="D263" s="17">
        <v>74.9</v>
      </c>
      <c r="G263" s="17">
        <v>1925.083333333306</v>
      </c>
      <c r="H263">
        <v>2</v>
      </c>
      <c r="J263" s="17">
        <v>19.3</v>
      </c>
    </row>
    <row r="264" spans="1:10" ht="12.75">
      <c r="A264" s="29">
        <f t="shared" si="4"/>
        <v>1916.5833333333137</v>
      </c>
      <c r="B264">
        <v>8</v>
      </c>
      <c r="D264" s="17">
        <v>68.5</v>
      </c>
      <c r="G264" s="17">
        <v>1957.0833333332769</v>
      </c>
      <c r="H264">
        <v>2</v>
      </c>
      <c r="J264" s="17">
        <v>19.3</v>
      </c>
    </row>
    <row r="265" spans="1:10" ht="12.75">
      <c r="A265" s="29">
        <f t="shared" si="4"/>
        <v>1916.666666666647</v>
      </c>
      <c r="B265">
        <v>9</v>
      </c>
      <c r="D265" s="17">
        <v>56</v>
      </c>
      <c r="G265" s="17">
        <v>1915.9166666666476</v>
      </c>
      <c r="H265">
        <v>12</v>
      </c>
      <c r="J265" s="17">
        <v>19.4</v>
      </c>
    </row>
    <row r="266" spans="1:10" ht="12.75">
      <c r="A266" s="29">
        <f t="shared" si="4"/>
        <v>1916.7499999999802</v>
      </c>
      <c r="B266">
        <v>10</v>
      </c>
      <c r="D266" s="17">
        <v>45.5</v>
      </c>
      <c r="G266" s="17">
        <v>1926.083333333305</v>
      </c>
      <c r="H266">
        <v>2</v>
      </c>
      <c r="J266" s="17">
        <v>19.4</v>
      </c>
    </row>
    <row r="267" spans="1:10" ht="12.75">
      <c r="A267" s="29">
        <f t="shared" si="4"/>
        <v>1916.8333333333135</v>
      </c>
      <c r="B267">
        <v>11</v>
      </c>
      <c r="D267" s="17">
        <v>30.2</v>
      </c>
      <c r="G267" s="17">
        <v>1944.0833333332887</v>
      </c>
      <c r="H267">
        <v>2</v>
      </c>
      <c r="J267" s="17">
        <v>19.4</v>
      </c>
    </row>
    <row r="268" spans="1:10" ht="12.75">
      <c r="A268" s="29">
        <f t="shared" si="4"/>
        <v>1916.9166666666467</v>
      </c>
      <c r="B268">
        <v>12</v>
      </c>
      <c r="D268" s="17">
        <v>12</v>
      </c>
      <c r="G268" s="17">
        <v>1986.9999999999163</v>
      </c>
      <c r="H268">
        <v>1</v>
      </c>
      <c r="J268" s="17">
        <v>19.4</v>
      </c>
    </row>
    <row r="269" spans="1:10" ht="12.75">
      <c r="A269" s="29">
        <f t="shared" si="4"/>
        <v>1916.99999999998</v>
      </c>
      <c r="B269">
        <v>1</v>
      </c>
      <c r="D269" s="17">
        <v>7.3</v>
      </c>
      <c r="G269" s="17">
        <v>1949.9166666666167</v>
      </c>
      <c r="H269">
        <v>12</v>
      </c>
      <c r="J269" s="17">
        <v>19.5</v>
      </c>
    </row>
    <row r="270" spans="1:10" ht="12.75">
      <c r="A270" s="29">
        <f t="shared" si="4"/>
        <v>1917.0833333333132</v>
      </c>
      <c r="B270">
        <v>2</v>
      </c>
      <c r="D270" s="17">
        <v>4.8</v>
      </c>
      <c r="G270" s="17">
        <v>1935.0833333332969</v>
      </c>
      <c r="H270">
        <v>2</v>
      </c>
      <c r="J270" s="17">
        <v>19.6</v>
      </c>
    </row>
    <row r="271" spans="1:10" ht="12.75">
      <c r="A271" s="29">
        <f t="shared" si="4"/>
        <v>1917.1666666666465</v>
      </c>
      <c r="B271">
        <v>3</v>
      </c>
      <c r="D271" s="17">
        <v>26.2</v>
      </c>
      <c r="G271" s="17">
        <v>1969.9166666665985</v>
      </c>
      <c r="H271">
        <v>12</v>
      </c>
      <c r="J271" s="17">
        <v>19.6</v>
      </c>
    </row>
    <row r="272" spans="1:10" ht="12.75">
      <c r="A272" s="29">
        <f t="shared" si="4"/>
        <v>1917.2499999999798</v>
      </c>
      <c r="B272">
        <v>4</v>
      </c>
      <c r="D272" s="17">
        <v>39.3</v>
      </c>
      <c r="G272" s="17">
        <v>1963.9999999999372</v>
      </c>
      <c r="H272">
        <v>1</v>
      </c>
      <c r="J272" s="17">
        <v>19.7</v>
      </c>
    </row>
    <row r="273" spans="1:10" ht="12.75">
      <c r="A273" s="29">
        <f t="shared" si="4"/>
        <v>1917.333333333313</v>
      </c>
      <c r="B273">
        <v>5</v>
      </c>
      <c r="D273" s="17">
        <v>49.6</v>
      </c>
      <c r="G273" s="17">
        <v>1906.9166666666558</v>
      </c>
      <c r="H273">
        <v>12</v>
      </c>
      <c r="J273" s="17">
        <v>19.8</v>
      </c>
    </row>
    <row r="274" spans="1:10" ht="12.75">
      <c r="A274" s="29">
        <f t="shared" si="4"/>
        <v>1917.4166666666463</v>
      </c>
      <c r="B274">
        <v>6</v>
      </c>
      <c r="D274" s="17">
        <v>59.6</v>
      </c>
      <c r="G274" s="17">
        <v>1918.9999999999782</v>
      </c>
      <c r="H274">
        <v>1</v>
      </c>
      <c r="J274" s="17">
        <v>19.8</v>
      </c>
    </row>
    <row r="275" spans="1:10" ht="12.75">
      <c r="A275" s="29">
        <f t="shared" si="4"/>
        <v>1917.4999999999795</v>
      </c>
      <c r="B275">
        <v>7</v>
      </c>
      <c r="D275" s="17">
        <v>69.1</v>
      </c>
      <c r="G275" s="17">
        <v>1973.0833333332623</v>
      </c>
      <c r="H275">
        <v>2</v>
      </c>
      <c r="J275" s="17">
        <v>19.8</v>
      </c>
    </row>
    <row r="276" spans="1:10" ht="12.75">
      <c r="A276" s="29">
        <f t="shared" si="4"/>
        <v>1917.5833333333128</v>
      </c>
      <c r="B276">
        <v>8</v>
      </c>
      <c r="D276" s="17">
        <v>63.2</v>
      </c>
      <c r="G276" s="17">
        <v>1906.1666666666565</v>
      </c>
      <c r="H276">
        <v>3</v>
      </c>
      <c r="J276" s="17">
        <v>20</v>
      </c>
    </row>
    <row r="277" spans="1:10" ht="12.75">
      <c r="A277" s="29">
        <f t="shared" si="4"/>
        <v>1917.666666666646</v>
      </c>
      <c r="B277">
        <v>9</v>
      </c>
      <c r="D277" s="17">
        <v>56</v>
      </c>
      <c r="G277" s="17">
        <v>1923.166666666641</v>
      </c>
      <c r="H277">
        <v>3</v>
      </c>
      <c r="J277" s="17">
        <v>20</v>
      </c>
    </row>
    <row r="278" spans="1:10" ht="12.75">
      <c r="A278" s="29">
        <f t="shared" si="4"/>
        <v>1917.7499999999793</v>
      </c>
      <c r="B278">
        <v>10</v>
      </c>
      <c r="D278" s="17">
        <v>36.5</v>
      </c>
      <c r="G278" s="17">
        <v>1930.916666666634</v>
      </c>
      <c r="H278">
        <v>12</v>
      </c>
      <c r="J278" s="17">
        <v>20</v>
      </c>
    </row>
    <row r="279" spans="1:10" ht="12.75">
      <c r="A279" s="29">
        <f t="shared" si="4"/>
        <v>1917.8333333333126</v>
      </c>
      <c r="B279">
        <v>11</v>
      </c>
      <c r="D279" s="17">
        <v>34.4</v>
      </c>
      <c r="G279" s="17">
        <v>2010.0833333332287</v>
      </c>
      <c r="H279">
        <v>2</v>
      </c>
      <c r="J279" s="17">
        <v>20</v>
      </c>
    </row>
    <row r="280" spans="1:10" ht="12.75">
      <c r="A280" s="29">
        <f t="shared" si="4"/>
        <v>1917.9166666666458</v>
      </c>
      <c r="B280">
        <v>12</v>
      </c>
      <c r="D280" s="17">
        <v>9.7</v>
      </c>
      <c r="G280" s="17">
        <v>1946.9166666666194</v>
      </c>
      <c r="H280">
        <v>12</v>
      </c>
      <c r="J280" s="17">
        <v>20.1</v>
      </c>
    </row>
    <row r="281" spans="1:10" ht="12.75">
      <c r="A281" s="29">
        <f t="shared" si="4"/>
        <v>1917.999999999979</v>
      </c>
      <c r="B281">
        <v>1</v>
      </c>
      <c r="D281" s="17">
        <v>1.8</v>
      </c>
      <c r="G281" s="17">
        <v>1895.9166666666658</v>
      </c>
      <c r="H281">
        <v>12</v>
      </c>
      <c r="J281" s="17">
        <v>20.2</v>
      </c>
    </row>
    <row r="282" spans="1:10" ht="12.75">
      <c r="A282" s="29">
        <f t="shared" si="4"/>
        <v>1918.0833333333123</v>
      </c>
      <c r="B282">
        <v>2</v>
      </c>
      <c r="D282" s="17">
        <v>13.9</v>
      </c>
      <c r="G282" s="17">
        <v>1920.9999999999764</v>
      </c>
      <c r="H282">
        <v>1</v>
      </c>
      <c r="J282" s="17">
        <v>20.2</v>
      </c>
    </row>
    <row r="283" spans="1:10" ht="12.75">
      <c r="A283" s="29">
        <f t="shared" si="4"/>
        <v>1918.1666666666456</v>
      </c>
      <c r="B283">
        <v>3</v>
      </c>
      <c r="D283" s="17">
        <v>34.1</v>
      </c>
      <c r="G283" s="17">
        <v>1984.916666666585</v>
      </c>
      <c r="H283">
        <v>12</v>
      </c>
      <c r="J283" s="17">
        <v>20.2</v>
      </c>
    </row>
    <row r="284" spans="1:10" ht="12.75">
      <c r="A284" s="29">
        <f t="shared" si="4"/>
        <v>1918.2499999999789</v>
      </c>
      <c r="B284">
        <v>4</v>
      </c>
      <c r="D284" s="17">
        <v>39.7</v>
      </c>
      <c r="G284" s="17">
        <v>1912.166666666651</v>
      </c>
      <c r="H284">
        <v>3</v>
      </c>
      <c r="J284" s="17">
        <v>20.3</v>
      </c>
    </row>
    <row r="285" spans="1:10" ht="12.75">
      <c r="A285" s="29">
        <f t="shared" si="4"/>
        <v>1918.333333333312</v>
      </c>
      <c r="B285">
        <v>5</v>
      </c>
      <c r="D285" s="17">
        <v>57.4</v>
      </c>
      <c r="G285" s="17">
        <v>1991.9999999999118</v>
      </c>
      <c r="H285">
        <v>1</v>
      </c>
      <c r="J285" s="17">
        <v>20.3</v>
      </c>
    </row>
    <row r="286" spans="1:10" ht="12.75">
      <c r="A286" s="29">
        <f t="shared" si="4"/>
        <v>1918.4166666666454</v>
      </c>
      <c r="B286">
        <v>6</v>
      </c>
      <c r="D286" s="17">
        <v>63.2</v>
      </c>
      <c r="G286" s="17">
        <v>1997.9999999999063</v>
      </c>
      <c r="H286">
        <v>1</v>
      </c>
      <c r="J286" s="17">
        <v>20.3</v>
      </c>
    </row>
    <row r="287" spans="1:10" ht="12.75">
      <c r="A287" s="29">
        <f t="shared" si="4"/>
        <v>1918.4999999999786</v>
      </c>
      <c r="B287">
        <v>7</v>
      </c>
      <c r="D287" s="17">
        <v>66.9</v>
      </c>
      <c r="G287" s="17">
        <v>2006.9999999998981</v>
      </c>
      <c r="H287">
        <v>1</v>
      </c>
      <c r="J287" s="17">
        <v>20.3</v>
      </c>
    </row>
    <row r="288" spans="1:10" ht="12.75">
      <c r="A288" s="29">
        <f t="shared" si="4"/>
        <v>1918.5833333333119</v>
      </c>
      <c r="B288">
        <v>8</v>
      </c>
      <c r="D288" s="17">
        <v>68</v>
      </c>
      <c r="G288" s="17">
        <v>1913.9999999999827</v>
      </c>
      <c r="H288">
        <v>1</v>
      </c>
      <c r="J288" s="17">
        <v>20.4</v>
      </c>
    </row>
    <row r="289" spans="1:10" ht="12.75">
      <c r="A289" s="29">
        <f t="shared" si="4"/>
        <v>1918.6666666666451</v>
      </c>
      <c r="B289">
        <v>9</v>
      </c>
      <c r="D289" s="17">
        <v>51.8</v>
      </c>
      <c r="G289" s="17">
        <v>1931.9999999999663</v>
      </c>
      <c r="H289">
        <v>1</v>
      </c>
      <c r="J289" s="17">
        <v>20.4</v>
      </c>
    </row>
    <row r="290" spans="1:10" ht="12.75">
      <c r="A290" s="29">
        <f t="shared" si="4"/>
        <v>1918.7499999999784</v>
      </c>
      <c r="B290">
        <v>10</v>
      </c>
      <c r="D290" s="17">
        <v>48.1</v>
      </c>
      <c r="G290" s="17">
        <v>1943.9166666666222</v>
      </c>
      <c r="H290">
        <v>12</v>
      </c>
      <c r="J290" s="17">
        <v>20.4</v>
      </c>
    </row>
    <row r="291" spans="1:10" ht="12.75">
      <c r="A291" s="29">
        <f t="shared" si="4"/>
        <v>1918.8333333333117</v>
      </c>
      <c r="B291">
        <v>11</v>
      </c>
      <c r="D291" s="17">
        <v>35.3</v>
      </c>
      <c r="G291" s="17">
        <v>1990.0833333332469</v>
      </c>
      <c r="H291">
        <v>2</v>
      </c>
      <c r="J291" s="17">
        <v>20.4</v>
      </c>
    </row>
    <row r="292" spans="1:10" ht="12.75">
      <c r="A292" s="29">
        <f t="shared" si="4"/>
        <v>1918.916666666645</v>
      </c>
      <c r="B292">
        <v>12</v>
      </c>
      <c r="D292" s="17">
        <v>26.1</v>
      </c>
      <c r="G292" s="17">
        <v>2004.9166666665667</v>
      </c>
      <c r="H292">
        <v>12</v>
      </c>
      <c r="J292" s="17">
        <v>20.4</v>
      </c>
    </row>
    <row r="293" spans="1:10" ht="12.75">
      <c r="A293" s="29">
        <f t="shared" si="4"/>
        <v>1918.9999999999782</v>
      </c>
      <c r="B293">
        <v>1</v>
      </c>
      <c r="D293" s="17">
        <v>19.8</v>
      </c>
      <c r="G293" s="17">
        <v>2009.0833333332296</v>
      </c>
      <c r="H293">
        <v>2</v>
      </c>
      <c r="J293" s="17">
        <v>20.4</v>
      </c>
    </row>
    <row r="294" spans="1:10" ht="12.75">
      <c r="A294" s="29">
        <f t="shared" si="4"/>
        <v>1919.0833333333114</v>
      </c>
      <c r="B294">
        <v>2</v>
      </c>
      <c r="D294" s="17">
        <v>18.3</v>
      </c>
      <c r="G294" s="17">
        <v>1932.1666666666329</v>
      </c>
      <c r="H294">
        <v>3</v>
      </c>
      <c r="J294" s="17">
        <v>20.5</v>
      </c>
    </row>
    <row r="295" spans="1:10" ht="12.75">
      <c r="A295" s="29">
        <f t="shared" si="4"/>
        <v>1919.1666666666447</v>
      </c>
      <c r="B295">
        <v>3</v>
      </c>
      <c r="D295" s="17">
        <v>29.4</v>
      </c>
      <c r="G295" s="17">
        <v>1940.916666666625</v>
      </c>
      <c r="H295">
        <v>12</v>
      </c>
      <c r="J295" s="17">
        <v>20.5</v>
      </c>
    </row>
    <row r="296" spans="1:10" ht="12.75">
      <c r="A296" s="29">
        <f t="shared" si="4"/>
        <v>1919.249999999978</v>
      </c>
      <c r="B296">
        <v>4</v>
      </c>
      <c r="D296" s="17">
        <v>42.9</v>
      </c>
      <c r="G296" s="17">
        <v>1967.9166666666003</v>
      </c>
      <c r="H296">
        <v>12</v>
      </c>
      <c r="J296" s="17">
        <v>20.5</v>
      </c>
    </row>
    <row r="297" spans="1:10" ht="12.75">
      <c r="A297" s="29">
        <f t="shared" si="4"/>
        <v>1919.3333333333112</v>
      </c>
      <c r="B297">
        <v>5</v>
      </c>
      <c r="D297" s="17">
        <v>53.4</v>
      </c>
      <c r="G297" s="17">
        <v>1971.9166666665967</v>
      </c>
      <c r="H297">
        <v>12</v>
      </c>
      <c r="J297" s="17">
        <v>20.5</v>
      </c>
    </row>
    <row r="298" spans="1:10" ht="12.75">
      <c r="A298" s="29">
        <f t="shared" si="4"/>
        <v>1919.4166666666445</v>
      </c>
      <c r="B298">
        <v>6</v>
      </c>
      <c r="D298" s="17">
        <v>68.7</v>
      </c>
      <c r="G298" s="17">
        <v>1933.9999999999645</v>
      </c>
      <c r="H298">
        <v>1</v>
      </c>
      <c r="J298" s="17">
        <v>20.6</v>
      </c>
    </row>
    <row r="299" spans="1:10" ht="12.75">
      <c r="A299" s="29">
        <f t="shared" si="4"/>
        <v>1919.4999999999777</v>
      </c>
      <c r="B299">
        <v>7</v>
      </c>
      <c r="D299" s="17">
        <v>70.8</v>
      </c>
      <c r="G299" s="17">
        <v>1964.0833333332705</v>
      </c>
      <c r="H299">
        <v>2</v>
      </c>
      <c r="J299" s="17">
        <v>20.6</v>
      </c>
    </row>
    <row r="300" spans="1:10" ht="12.75">
      <c r="A300" s="29">
        <f t="shared" si="4"/>
        <v>1919.583333333311</v>
      </c>
      <c r="B300">
        <v>8</v>
      </c>
      <c r="D300" s="17">
        <v>65.1</v>
      </c>
      <c r="G300" s="17">
        <v>1954.9166666666122</v>
      </c>
      <c r="H300">
        <v>12</v>
      </c>
      <c r="J300" s="17">
        <v>20.7</v>
      </c>
    </row>
    <row r="301" spans="1:10" ht="12.75">
      <c r="A301" s="29">
        <f t="shared" si="4"/>
        <v>1919.6666666666442</v>
      </c>
      <c r="B301">
        <v>9</v>
      </c>
      <c r="D301" s="17">
        <v>60.1</v>
      </c>
      <c r="G301" s="17">
        <v>1992.9166666665776</v>
      </c>
      <c r="H301">
        <v>12</v>
      </c>
      <c r="J301" s="17">
        <v>20.7</v>
      </c>
    </row>
    <row r="302" spans="1:10" ht="12.75">
      <c r="A302" s="29">
        <f t="shared" si="4"/>
        <v>1919.7499999999775</v>
      </c>
      <c r="B302">
        <v>10</v>
      </c>
      <c r="D302" s="17">
        <v>44.6</v>
      </c>
      <c r="G302" s="17">
        <v>1997.0833333332405</v>
      </c>
      <c r="H302">
        <v>2</v>
      </c>
      <c r="J302" s="17">
        <v>20.7</v>
      </c>
    </row>
    <row r="303" spans="1:10" ht="12.75">
      <c r="A303" s="29">
        <f t="shared" si="4"/>
        <v>1919.8333333333107</v>
      </c>
      <c r="B303">
        <v>11</v>
      </c>
      <c r="D303" s="17">
        <v>27.5</v>
      </c>
      <c r="G303" s="17">
        <v>1900.9166666666613</v>
      </c>
      <c r="H303">
        <v>12</v>
      </c>
      <c r="J303" s="17">
        <v>20.8</v>
      </c>
    </row>
    <row r="304" spans="1:10" ht="12.75">
      <c r="A304" s="29">
        <f t="shared" si="4"/>
        <v>1919.916666666644</v>
      </c>
      <c r="B304">
        <v>12</v>
      </c>
      <c r="D304" s="17">
        <v>8</v>
      </c>
      <c r="G304" s="17">
        <v>1956.9166666666104</v>
      </c>
      <c r="H304">
        <v>12</v>
      </c>
      <c r="J304" s="17">
        <v>20.8</v>
      </c>
    </row>
    <row r="305" spans="1:10" ht="12.75">
      <c r="A305" s="29">
        <f t="shared" si="4"/>
        <v>1919.9999999999773</v>
      </c>
      <c r="B305">
        <v>1</v>
      </c>
      <c r="D305" s="17">
        <v>5.1</v>
      </c>
      <c r="G305" s="17">
        <v>1965.1666666666029</v>
      </c>
      <c r="H305">
        <v>3</v>
      </c>
      <c r="J305" s="17">
        <v>20.8</v>
      </c>
    </row>
    <row r="306" spans="1:10" ht="12.75">
      <c r="A306" s="29">
        <f t="shared" si="4"/>
        <v>1920.0833333333105</v>
      </c>
      <c r="B306">
        <v>2</v>
      </c>
      <c r="D306" s="17">
        <v>13.8</v>
      </c>
      <c r="G306" s="17">
        <v>1991.9166666665785</v>
      </c>
      <c r="H306">
        <v>12</v>
      </c>
      <c r="J306" s="17">
        <v>20.8</v>
      </c>
    </row>
    <row r="307" spans="1:10" ht="12.75">
      <c r="A307" s="29">
        <f t="shared" si="4"/>
        <v>1920.1666666666438</v>
      </c>
      <c r="B307">
        <v>3</v>
      </c>
      <c r="D307" s="17">
        <v>28.9</v>
      </c>
      <c r="G307" s="17">
        <v>2004.0833333332341</v>
      </c>
      <c r="H307">
        <v>2</v>
      </c>
      <c r="J307" s="17">
        <v>20.8</v>
      </c>
    </row>
    <row r="308" spans="1:10" ht="12.75">
      <c r="A308" s="29">
        <f t="shared" si="4"/>
        <v>1920.249999999977</v>
      </c>
      <c r="B308">
        <v>4</v>
      </c>
      <c r="D308" s="17">
        <v>36.7</v>
      </c>
      <c r="G308" s="17">
        <v>2011.9999999998936</v>
      </c>
      <c r="H308">
        <v>1</v>
      </c>
      <c r="J308" s="17">
        <v>20.8</v>
      </c>
    </row>
    <row r="309" spans="1:10" ht="12.75">
      <c r="A309" s="29">
        <f t="shared" si="4"/>
        <v>1920.3333333333103</v>
      </c>
      <c r="B309">
        <v>5</v>
      </c>
      <c r="D309" s="17">
        <v>53.7</v>
      </c>
      <c r="G309" s="17">
        <v>1938.0833333332941</v>
      </c>
      <c r="H309">
        <v>2</v>
      </c>
      <c r="J309" s="17">
        <v>21.1</v>
      </c>
    </row>
    <row r="310" spans="1:10" ht="12.75">
      <c r="A310" s="29">
        <f t="shared" si="4"/>
        <v>1920.4166666666436</v>
      </c>
      <c r="B310">
        <v>6</v>
      </c>
      <c r="D310" s="17">
        <v>65.4</v>
      </c>
      <c r="G310" s="17">
        <v>1988.9999999999145</v>
      </c>
      <c r="H310">
        <v>1</v>
      </c>
      <c r="J310" s="17">
        <v>21.1</v>
      </c>
    </row>
    <row r="311" spans="1:10" ht="12.75">
      <c r="A311" s="29">
        <f t="shared" si="4"/>
        <v>1920.4999999999768</v>
      </c>
      <c r="B311">
        <v>7</v>
      </c>
      <c r="D311" s="17">
        <v>66</v>
      </c>
      <c r="G311" s="17">
        <v>1911.0833333333187</v>
      </c>
      <c r="H311">
        <v>2</v>
      </c>
      <c r="J311" s="17">
        <v>21.3</v>
      </c>
    </row>
    <row r="312" spans="1:10" ht="12.75">
      <c r="A312" s="29">
        <f t="shared" si="4"/>
        <v>1920.58333333331</v>
      </c>
      <c r="B312">
        <v>8</v>
      </c>
      <c r="D312" s="17">
        <v>64.7</v>
      </c>
      <c r="G312" s="17">
        <v>1936.9166666666285</v>
      </c>
      <c r="H312">
        <v>12</v>
      </c>
      <c r="J312" s="17">
        <v>21.3</v>
      </c>
    </row>
    <row r="313" spans="1:10" ht="12.75">
      <c r="A313" s="29">
        <f t="shared" si="4"/>
        <v>1920.6666666666433</v>
      </c>
      <c r="B313">
        <v>9</v>
      </c>
      <c r="D313" s="17">
        <v>61.3</v>
      </c>
      <c r="G313" s="17">
        <v>1981.083333333255</v>
      </c>
      <c r="H313">
        <v>2</v>
      </c>
      <c r="J313" s="17">
        <v>21.3</v>
      </c>
    </row>
    <row r="314" spans="1:10" ht="12.75">
      <c r="A314" s="29">
        <f t="shared" si="4"/>
        <v>1920.7499999999766</v>
      </c>
      <c r="B314">
        <v>10</v>
      </c>
      <c r="D314" s="17">
        <v>53.2</v>
      </c>
      <c r="G314" s="17">
        <v>1926.1666666666383</v>
      </c>
      <c r="H314">
        <v>3</v>
      </c>
      <c r="J314" s="17">
        <v>21.4</v>
      </c>
    </row>
    <row r="315" spans="1:10" ht="12.75">
      <c r="A315" s="29">
        <f t="shared" si="4"/>
        <v>1920.8333333333098</v>
      </c>
      <c r="B315">
        <v>11</v>
      </c>
      <c r="D315" s="17">
        <v>30.2</v>
      </c>
      <c r="G315" s="17">
        <v>1930.9999999999673</v>
      </c>
      <c r="H315">
        <v>1</v>
      </c>
      <c r="J315" s="17">
        <v>21.4</v>
      </c>
    </row>
    <row r="316" spans="1:10" ht="12.75">
      <c r="A316" s="29">
        <f t="shared" si="4"/>
        <v>1920.916666666643</v>
      </c>
      <c r="B316">
        <v>12</v>
      </c>
      <c r="D316" s="17">
        <v>21.9</v>
      </c>
      <c r="G316" s="17">
        <v>1943.1666666666229</v>
      </c>
      <c r="H316">
        <v>3</v>
      </c>
      <c r="J316" s="17">
        <v>21.4</v>
      </c>
    </row>
    <row r="317" spans="1:10" ht="12.75">
      <c r="A317" s="29">
        <f t="shared" si="4"/>
        <v>1920.9999999999764</v>
      </c>
      <c r="B317">
        <v>1</v>
      </c>
      <c r="D317" s="17">
        <v>20.2</v>
      </c>
      <c r="G317" s="17">
        <v>1907.916666666655</v>
      </c>
      <c r="H317">
        <v>12</v>
      </c>
      <c r="J317" s="17">
        <v>21.5</v>
      </c>
    </row>
    <row r="318" spans="1:10" ht="12.75">
      <c r="A318" s="29">
        <f t="shared" si="4"/>
        <v>1921.0833333333096</v>
      </c>
      <c r="B318">
        <v>2</v>
      </c>
      <c r="D318" s="17">
        <v>21.7</v>
      </c>
      <c r="G318" s="17">
        <v>1927.0833333333042</v>
      </c>
      <c r="H318">
        <v>2</v>
      </c>
      <c r="J318" s="17">
        <v>21.5</v>
      </c>
    </row>
    <row r="319" spans="1:10" ht="12.75">
      <c r="A319" s="29">
        <f t="shared" si="4"/>
        <v>1921.1666666666429</v>
      </c>
      <c r="B319">
        <v>3</v>
      </c>
      <c r="D319" s="17">
        <v>32.6</v>
      </c>
      <c r="G319" s="17">
        <v>1953.916666666613</v>
      </c>
      <c r="H319">
        <v>12</v>
      </c>
      <c r="J319" s="17">
        <v>21.5</v>
      </c>
    </row>
    <row r="320" spans="1:10" ht="12.75">
      <c r="A320" s="29">
        <f t="shared" si="4"/>
        <v>1921.2499999999761</v>
      </c>
      <c r="B320">
        <v>4</v>
      </c>
      <c r="D320" s="17">
        <v>48</v>
      </c>
      <c r="G320" s="17">
        <v>2014.1666666665583</v>
      </c>
      <c r="H320">
        <v>3</v>
      </c>
      <c r="J320" s="17">
        <v>21.5</v>
      </c>
    </row>
    <row r="321" spans="1:10" ht="12.75">
      <c r="A321" s="29">
        <f t="shared" si="4"/>
        <v>1921.3333333333094</v>
      </c>
      <c r="B321">
        <v>5</v>
      </c>
      <c r="D321" s="17">
        <v>57.5</v>
      </c>
      <c r="G321" s="17">
        <v>1952.0833333332814</v>
      </c>
      <c r="H321">
        <v>2</v>
      </c>
      <c r="J321" s="17">
        <v>21.6</v>
      </c>
    </row>
    <row r="322" spans="1:10" ht="12.75">
      <c r="A322" s="29">
        <f t="shared" si="4"/>
        <v>1921.4166666666426</v>
      </c>
      <c r="B322">
        <v>6</v>
      </c>
      <c r="D322" s="17">
        <v>69.6</v>
      </c>
      <c r="G322" s="17">
        <v>1993.9166666665767</v>
      </c>
      <c r="H322">
        <v>12</v>
      </c>
      <c r="J322" s="17">
        <v>21.6</v>
      </c>
    </row>
    <row r="323" spans="1:10" ht="12.75">
      <c r="A323" s="29">
        <f t="shared" si="4"/>
        <v>1921.499999999976</v>
      </c>
      <c r="B323">
        <v>7</v>
      </c>
      <c r="D323" s="17">
        <v>75</v>
      </c>
      <c r="G323" s="17">
        <v>1896.916666666665</v>
      </c>
      <c r="H323">
        <v>12</v>
      </c>
      <c r="J323" s="17">
        <v>21.7</v>
      </c>
    </row>
    <row r="324" spans="1:10" ht="12.75">
      <c r="A324" s="29">
        <f t="shared" si="4"/>
        <v>1921.5833333333092</v>
      </c>
      <c r="B324">
        <v>8</v>
      </c>
      <c r="D324" s="17">
        <v>66.7</v>
      </c>
      <c r="G324" s="17">
        <v>1905.9166666666567</v>
      </c>
      <c r="H324">
        <v>12</v>
      </c>
      <c r="J324" s="17">
        <v>21.7</v>
      </c>
    </row>
    <row r="325" spans="1:10" ht="12.75">
      <c r="A325" s="29">
        <f t="shared" si="4"/>
        <v>1921.6666666666424</v>
      </c>
      <c r="B325">
        <v>9</v>
      </c>
      <c r="D325" s="17">
        <v>61.8</v>
      </c>
      <c r="G325" s="17">
        <v>1921.0833333333096</v>
      </c>
      <c r="H325">
        <v>2</v>
      </c>
      <c r="J325" s="17">
        <v>21.7</v>
      </c>
    </row>
    <row r="326" spans="1:10" ht="12.75">
      <c r="A326" s="29">
        <f t="shared" si="4"/>
        <v>1921.7499999999757</v>
      </c>
      <c r="B326">
        <v>10</v>
      </c>
      <c r="D326" s="17">
        <v>47.7</v>
      </c>
      <c r="G326" s="17">
        <v>1957.9166666666094</v>
      </c>
      <c r="H326">
        <v>12</v>
      </c>
      <c r="J326" s="17">
        <v>21.7</v>
      </c>
    </row>
    <row r="327" spans="1:10" ht="12.75">
      <c r="A327" s="29">
        <f aca="true" t="shared" si="5" ref="A327:A390">A326+1/12</f>
        <v>1921.833333333309</v>
      </c>
      <c r="B327">
        <v>11</v>
      </c>
      <c r="D327" s="17">
        <v>26.8</v>
      </c>
      <c r="G327" s="17">
        <v>1920.916666666643</v>
      </c>
      <c r="H327">
        <v>12</v>
      </c>
      <c r="J327" s="17">
        <v>21.9</v>
      </c>
    </row>
    <row r="328" spans="1:10" ht="12.75">
      <c r="A328" s="29">
        <f t="shared" si="5"/>
        <v>1921.9166666666422</v>
      </c>
      <c r="B328">
        <v>12</v>
      </c>
      <c r="D328" s="17">
        <v>19</v>
      </c>
      <c r="G328" s="17">
        <v>1940.1666666666256</v>
      </c>
      <c r="H328">
        <v>3</v>
      </c>
      <c r="J328" s="17">
        <v>21.9</v>
      </c>
    </row>
    <row r="329" spans="1:10" ht="12.75">
      <c r="A329" s="29">
        <f t="shared" si="5"/>
        <v>1921.9999999999754</v>
      </c>
      <c r="B329">
        <v>1</v>
      </c>
      <c r="D329" s="17">
        <v>10.6</v>
      </c>
      <c r="G329" s="17">
        <v>1986.916666666583</v>
      </c>
      <c r="H329">
        <v>12</v>
      </c>
      <c r="J329" s="17">
        <v>22.1</v>
      </c>
    </row>
    <row r="330" spans="1:10" ht="12.75">
      <c r="A330" s="29">
        <f t="shared" si="5"/>
        <v>1922.0833333333087</v>
      </c>
      <c r="B330">
        <v>2</v>
      </c>
      <c r="D330" s="17">
        <v>13.4</v>
      </c>
      <c r="G330" s="17">
        <v>1991.083333333246</v>
      </c>
      <c r="H330">
        <v>2</v>
      </c>
      <c r="J330" s="17">
        <v>22.1</v>
      </c>
    </row>
    <row r="331" spans="1:10" ht="12.75">
      <c r="A331" s="29">
        <f t="shared" si="5"/>
        <v>1922.166666666642</v>
      </c>
      <c r="B331">
        <v>3</v>
      </c>
      <c r="D331" s="17">
        <v>29.2</v>
      </c>
      <c r="G331" s="17">
        <v>1950.1666666666165</v>
      </c>
      <c r="H331">
        <v>3</v>
      </c>
      <c r="J331" s="17">
        <v>22.2</v>
      </c>
    </row>
    <row r="332" spans="1:10" ht="12.75">
      <c r="A332" s="29">
        <f t="shared" si="5"/>
        <v>1922.2499999999752</v>
      </c>
      <c r="B332">
        <v>4</v>
      </c>
      <c r="D332" s="17">
        <v>42.3</v>
      </c>
      <c r="G332" s="17">
        <v>1900.166666666662</v>
      </c>
      <c r="H332">
        <v>3</v>
      </c>
      <c r="J332" s="17">
        <v>22.4</v>
      </c>
    </row>
    <row r="333" spans="1:10" ht="12.75">
      <c r="A333" s="29">
        <f t="shared" si="5"/>
        <v>1922.3333333333085</v>
      </c>
      <c r="B333">
        <v>5</v>
      </c>
      <c r="D333" s="17">
        <v>60.5</v>
      </c>
      <c r="G333">
        <v>1912.9166666666504</v>
      </c>
      <c r="H333">
        <v>12</v>
      </c>
      <c r="J333">
        <v>22.4</v>
      </c>
    </row>
    <row r="334" spans="1:10" ht="12.75">
      <c r="A334" s="29">
        <f t="shared" si="5"/>
        <v>1922.4166666666417</v>
      </c>
      <c r="B334">
        <v>6</v>
      </c>
      <c r="D334" s="17">
        <v>65.5</v>
      </c>
      <c r="G334" s="17">
        <v>1932.9999999999654</v>
      </c>
      <c r="H334">
        <v>1</v>
      </c>
      <c r="J334" s="17">
        <v>22.4</v>
      </c>
    </row>
    <row r="335" spans="1:10" ht="12.75">
      <c r="A335" s="29">
        <f t="shared" si="5"/>
        <v>1922.499999999975</v>
      </c>
      <c r="B335">
        <v>7</v>
      </c>
      <c r="D335" s="17">
        <v>66.4</v>
      </c>
      <c r="G335" s="17">
        <v>1928.9166666666358</v>
      </c>
      <c r="H335">
        <v>12</v>
      </c>
      <c r="J335" s="17">
        <v>22.5</v>
      </c>
    </row>
    <row r="336" spans="1:10" ht="12.75">
      <c r="A336" s="29">
        <f t="shared" si="5"/>
        <v>1922.5833333333082</v>
      </c>
      <c r="B336">
        <v>8</v>
      </c>
      <c r="D336" s="17">
        <v>67.5</v>
      </c>
      <c r="G336">
        <v>2016.0833333332232</v>
      </c>
      <c r="H336">
        <v>2</v>
      </c>
      <c r="J336">
        <v>22.6</v>
      </c>
    </row>
    <row r="337" spans="1:10" ht="12.75">
      <c r="A337" s="29">
        <f t="shared" si="5"/>
        <v>1922.6666666666415</v>
      </c>
      <c r="B337">
        <v>9</v>
      </c>
      <c r="D337" s="17">
        <v>60.9</v>
      </c>
      <c r="G337" s="17">
        <v>1999.9166666665712</v>
      </c>
      <c r="H337">
        <v>12</v>
      </c>
      <c r="J337" s="17">
        <v>22.7</v>
      </c>
    </row>
    <row r="338" spans="1:10" ht="12.75">
      <c r="A338" s="29">
        <f t="shared" si="5"/>
        <v>1922.7499999999748</v>
      </c>
      <c r="B338">
        <v>10</v>
      </c>
      <c r="D338" s="17">
        <v>48.9</v>
      </c>
      <c r="G338" s="17">
        <v>1952.916666666614</v>
      </c>
      <c r="H338">
        <v>12</v>
      </c>
      <c r="J338" s="17">
        <v>22.8</v>
      </c>
    </row>
    <row r="339" spans="1:10" ht="12.75">
      <c r="A339" s="29">
        <f t="shared" si="5"/>
        <v>1922.833333333308</v>
      </c>
      <c r="B339">
        <v>11</v>
      </c>
      <c r="D339" s="17">
        <v>37</v>
      </c>
      <c r="G339" s="17">
        <v>1975.1666666665938</v>
      </c>
      <c r="H339">
        <v>3</v>
      </c>
      <c r="J339" s="17">
        <v>22.8</v>
      </c>
    </row>
    <row r="340" spans="1:10" ht="12.75">
      <c r="A340" s="29">
        <f t="shared" si="5"/>
        <v>1922.9166666666413</v>
      </c>
      <c r="B340">
        <v>12</v>
      </c>
      <c r="D340" s="17">
        <v>16.4</v>
      </c>
      <c r="G340" s="17">
        <v>1959.8333333332744</v>
      </c>
      <c r="H340">
        <v>11</v>
      </c>
      <c r="J340" s="17">
        <v>23</v>
      </c>
    </row>
    <row r="341" spans="1:10" ht="12.75">
      <c r="A341" s="29">
        <f t="shared" si="5"/>
        <v>1922.9999999999745</v>
      </c>
      <c r="B341">
        <v>1</v>
      </c>
      <c r="D341" s="17">
        <v>15.7</v>
      </c>
      <c r="G341" s="17">
        <v>1996.1666666665747</v>
      </c>
      <c r="H341">
        <v>3</v>
      </c>
      <c r="J341" s="17">
        <v>23.1</v>
      </c>
    </row>
    <row r="342" spans="1:10" ht="12.75">
      <c r="A342" s="29">
        <f t="shared" si="5"/>
        <v>1923.0833333333078</v>
      </c>
      <c r="B342">
        <v>2</v>
      </c>
      <c r="D342" s="17">
        <v>8.4</v>
      </c>
      <c r="G342" s="17">
        <v>1896.1666666666656</v>
      </c>
      <c r="H342">
        <v>3</v>
      </c>
      <c r="J342" s="17">
        <v>23.2</v>
      </c>
    </row>
    <row r="343" spans="1:10" ht="12.75">
      <c r="A343" s="29">
        <f t="shared" si="5"/>
        <v>1923.166666666641</v>
      </c>
      <c r="B343">
        <v>3</v>
      </c>
      <c r="D343" s="17">
        <v>20</v>
      </c>
      <c r="G343" s="17">
        <v>1930.0833333333014</v>
      </c>
      <c r="H343">
        <v>2</v>
      </c>
      <c r="J343" s="17">
        <v>23.2</v>
      </c>
    </row>
    <row r="344" spans="1:10" ht="12.75">
      <c r="A344" s="29">
        <f t="shared" si="5"/>
        <v>1923.2499999999743</v>
      </c>
      <c r="B344">
        <v>4</v>
      </c>
      <c r="D344" s="17">
        <v>39.7</v>
      </c>
      <c r="G344" s="17">
        <v>1951.1666666666156</v>
      </c>
      <c r="H344">
        <v>3</v>
      </c>
      <c r="J344" s="17">
        <v>23.2</v>
      </c>
    </row>
    <row r="345" spans="1:10" ht="12.75">
      <c r="A345" s="29">
        <f t="shared" si="5"/>
        <v>1923.3333333333076</v>
      </c>
      <c r="B345">
        <v>5</v>
      </c>
      <c r="D345" s="17">
        <v>54.4</v>
      </c>
      <c r="G345" s="17">
        <v>1974.916666666594</v>
      </c>
      <c r="H345">
        <v>12</v>
      </c>
      <c r="J345" s="17">
        <v>23.2</v>
      </c>
    </row>
    <row r="346" spans="1:10" ht="12.75">
      <c r="A346" s="29">
        <f t="shared" si="5"/>
        <v>1923.4166666666408</v>
      </c>
      <c r="B346">
        <v>6</v>
      </c>
      <c r="D346" s="17">
        <v>68.2</v>
      </c>
      <c r="G346" s="17">
        <v>1943.9999999999554</v>
      </c>
      <c r="H346">
        <v>1</v>
      </c>
      <c r="J346" s="17">
        <v>23.3</v>
      </c>
    </row>
    <row r="347" spans="1:10" ht="12.75">
      <c r="A347" s="29">
        <f t="shared" si="5"/>
        <v>1923.499999999974</v>
      </c>
      <c r="B347">
        <v>7</v>
      </c>
      <c r="D347" s="17">
        <v>70.7</v>
      </c>
      <c r="G347" s="17">
        <v>1951.8333333332816</v>
      </c>
      <c r="H347">
        <v>11</v>
      </c>
      <c r="J347" s="17">
        <v>23.3</v>
      </c>
    </row>
    <row r="348" spans="1:10" ht="12.75">
      <c r="A348" s="29">
        <f t="shared" si="5"/>
        <v>1923.5833333333073</v>
      </c>
      <c r="B348">
        <v>8</v>
      </c>
      <c r="D348" s="17">
        <v>64</v>
      </c>
      <c r="G348" s="17">
        <v>1913.1666666666501</v>
      </c>
      <c r="H348">
        <v>3</v>
      </c>
      <c r="J348" s="17">
        <v>23.5</v>
      </c>
    </row>
    <row r="349" spans="1:10" ht="12.75">
      <c r="A349" s="29">
        <f t="shared" si="5"/>
        <v>1923.6666666666406</v>
      </c>
      <c r="B349">
        <v>9</v>
      </c>
      <c r="D349" s="17">
        <v>58.5</v>
      </c>
      <c r="G349" s="17">
        <v>1916.1666666666474</v>
      </c>
      <c r="H349">
        <v>3</v>
      </c>
      <c r="J349" s="17">
        <v>23.5</v>
      </c>
    </row>
    <row r="350" spans="1:10" ht="12.75">
      <c r="A350" s="29">
        <f t="shared" si="5"/>
        <v>1923.7499999999739</v>
      </c>
      <c r="B350">
        <v>10</v>
      </c>
      <c r="D350" s="17">
        <v>44.6</v>
      </c>
      <c r="G350" s="17">
        <v>1969.1666666665992</v>
      </c>
      <c r="H350">
        <v>3</v>
      </c>
      <c r="J350" s="17">
        <v>23.7</v>
      </c>
    </row>
    <row r="351" spans="1:10" ht="12.75">
      <c r="A351" s="29">
        <f t="shared" si="5"/>
        <v>1923.833333333307</v>
      </c>
      <c r="B351">
        <v>11</v>
      </c>
      <c r="D351" s="17">
        <v>35.2</v>
      </c>
      <c r="G351" s="17">
        <v>1984.1666666665856</v>
      </c>
      <c r="H351">
        <v>3</v>
      </c>
      <c r="J351" s="17">
        <v>23.7</v>
      </c>
    </row>
    <row r="352" spans="1:10" ht="12.75">
      <c r="A352" s="29">
        <f t="shared" si="5"/>
        <v>1923.9166666666404</v>
      </c>
      <c r="B352">
        <v>12</v>
      </c>
      <c r="D352" s="17">
        <v>28.1</v>
      </c>
      <c r="G352" s="17">
        <v>1915.083333333315</v>
      </c>
      <c r="H352">
        <v>2</v>
      </c>
      <c r="J352" s="17">
        <v>23.8</v>
      </c>
    </row>
    <row r="353" spans="1:10" ht="12.75">
      <c r="A353" s="29">
        <f t="shared" si="5"/>
        <v>1923.9999999999736</v>
      </c>
      <c r="B353">
        <v>1</v>
      </c>
      <c r="D353" s="17">
        <v>4.2</v>
      </c>
      <c r="G353">
        <v>1941.1666666666247</v>
      </c>
      <c r="H353">
        <v>3</v>
      </c>
      <c r="J353">
        <v>23.8</v>
      </c>
    </row>
    <row r="354" spans="1:10" ht="12.75">
      <c r="A354" s="29">
        <f t="shared" si="5"/>
        <v>1924.0833333333069</v>
      </c>
      <c r="B354">
        <v>2</v>
      </c>
      <c r="D354" s="17">
        <v>18.5</v>
      </c>
      <c r="G354" s="17">
        <v>1911.9166666666513</v>
      </c>
      <c r="H354">
        <v>12</v>
      </c>
      <c r="J354" s="17">
        <v>23.9</v>
      </c>
    </row>
    <row r="355" spans="1:10" ht="12.75">
      <c r="A355" s="29">
        <f t="shared" si="5"/>
        <v>1924.1666666666401</v>
      </c>
      <c r="B355">
        <v>3</v>
      </c>
      <c r="D355" s="17">
        <v>26.2</v>
      </c>
      <c r="G355" s="17">
        <v>1956.166666666611</v>
      </c>
      <c r="H355">
        <v>3</v>
      </c>
      <c r="J355" s="17">
        <v>23.9</v>
      </c>
    </row>
    <row r="356" spans="1:10" ht="12.75">
      <c r="A356" s="29">
        <f t="shared" si="5"/>
        <v>1924.2499999999734</v>
      </c>
      <c r="B356">
        <v>4</v>
      </c>
      <c r="D356" s="17">
        <v>40.9</v>
      </c>
      <c r="G356" s="17">
        <v>1972.1666666665965</v>
      </c>
      <c r="H356">
        <v>3</v>
      </c>
      <c r="J356" s="17">
        <v>23.9</v>
      </c>
    </row>
    <row r="357" spans="1:10" ht="12.75">
      <c r="A357" s="29">
        <f t="shared" si="5"/>
        <v>1924.3333333333067</v>
      </c>
      <c r="B357">
        <v>5</v>
      </c>
      <c r="D357" s="17">
        <v>47.6</v>
      </c>
      <c r="G357" s="17">
        <v>2013.1666666665592</v>
      </c>
      <c r="H357">
        <v>3</v>
      </c>
      <c r="J357" s="17">
        <v>23.9</v>
      </c>
    </row>
    <row r="358" spans="1:10" ht="12.75">
      <c r="A358" s="29">
        <f t="shared" si="5"/>
        <v>1924.41666666664</v>
      </c>
      <c r="B358">
        <v>6</v>
      </c>
      <c r="D358" s="17">
        <v>60.6</v>
      </c>
      <c r="G358" s="17">
        <v>1961.0833333332732</v>
      </c>
      <c r="H358">
        <v>2</v>
      </c>
      <c r="J358" s="17">
        <v>24</v>
      </c>
    </row>
    <row r="359" spans="1:10" ht="12.75">
      <c r="A359" s="29">
        <f t="shared" si="5"/>
        <v>1924.4999999999732</v>
      </c>
      <c r="B359">
        <v>7</v>
      </c>
      <c r="D359" s="17">
        <v>65.4</v>
      </c>
      <c r="G359" s="17">
        <v>2001.9999999999027</v>
      </c>
      <c r="H359">
        <v>1</v>
      </c>
      <c r="J359" s="17">
        <v>24</v>
      </c>
    </row>
    <row r="360" spans="1:10" ht="12.75">
      <c r="A360" s="29">
        <f t="shared" si="5"/>
        <v>1924.5833333333064</v>
      </c>
      <c r="B360">
        <v>8</v>
      </c>
      <c r="D360" s="17">
        <v>64.1</v>
      </c>
      <c r="G360" s="17">
        <v>1911.833333333318</v>
      </c>
      <c r="H360">
        <v>11</v>
      </c>
      <c r="J360" s="17">
        <v>24.1</v>
      </c>
    </row>
    <row r="361" spans="1:10" ht="12.75">
      <c r="A361" s="29">
        <f t="shared" si="5"/>
        <v>1924.6666666666397</v>
      </c>
      <c r="B361">
        <v>9</v>
      </c>
      <c r="D361" s="17">
        <v>53.6</v>
      </c>
      <c r="G361" s="17">
        <v>1976.0833333332596</v>
      </c>
      <c r="H361">
        <v>2</v>
      </c>
      <c r="J361" s="17">
        <v>24.1</v>
      </c>
    </row>
    <row r="362" spans="1:10" ht="12.75">
      <c r="A362" s="29">
        <f t="shared" si="5"/>
        <v>1924.749999999973</v>
      </c>
      <c r="B362">
        <v>10</v>
      </c>
      <c r="D362" s="17">
        <v>52.1</v>
      </c>
      <c r="G362" s="17">
        <v>1989.9999999999136</v>
      </c>
      <c r="H362">
        <v>1</v>
      </c>
      <c r="J362" s="17">
        <v>24.1</v>
      </c>
    </row>
    <row r="363" spans="1:10" ht="12.75">
      <c r="A363" s="29">
        <f t="shared" si="5"/>
        <v>1924.8333333333062</v>
      </c>
      <c r="B363">
        <v>11</v>
      </c>
      <c r="D363" s="17">
        <v>31.5</v>
      </c>
      <c r="G363" s="17">
        <v>2014.9166666665576</v>
      </c>
      <c r="H363">
        <v>12</v>
      </c>
      <c r="J363" s="17">
        <v>24.1</v>
      </c>
    </row>
    <row r="364" spans="1:10" ht="12.75">
      <c r="A364" s="29">
        <f t="shared" si="5"/>
        <v>1924.9166666666395</v>
      </c>
      <c r="B364">
        <v>12</v>
      </c>
      <c r="D364" s="17">
        <v>9</v>
      </c>
      <c r="G364" s="17">
        <v>1979.9166666665894</v>
      </c>
      <c r="H364">
        <v>12</v>
      </c>
      <c r="J364" s="17">
        <v>24.2</v>
      </c>
    </row>
    <row r="365" spans="1:10" ht="12.75">
      <c r="A365" s="29">
        <f t="shared" si="5"/>
        <v>1924.9999999999727</v>
      </c>
      <c r="B365">
        <v>1</v>
      </c>
      <c r="D365" s="17">
        <v>12.8</v>
      </c>
      <c r="G365" s="17">
        <v>2002.9166666665685</v>
      </c>
      <c r="H365">
        <v>12</v>
      </c>
      <c r="J365" s="17">
        <v>24.2</v>
      </c>
    </row>
    <row r="366" spans="1:10" ht="12.75">
      <c r="A366" s="29">
        <f t="shared" si="5"/>
        <v>1925.083333333306</v>
      </c>
      <c r="B366">
        <v>2</v>
      </c>
      <c r="D366" s="17">
        <v>19.3</v>
      </c>
      <c r="G366" s="17">
        <v>1937.1666666666283</v>
      </c>
      <c r="H366">
        <v>3</v>
      </c>
      <c r="J366" s="17">
        <v>24.3</v>
      </c>
    </row>
    <row r="367" spans="1:10" ht="12.75">
      <c r="A367" s="29">
        <f t="shared" si="5"/>
        <v>1925.1666666666392</v>
      </c>
      <c r="B367">
        <v>3</v>
      </c>
      <c r="D367" s="17">
        <v>30.9</v>
      </c>
      <c r="G367" s="17">
        <v>1944.166666666622</v>
      </c>
      <c r="H367">
        <v>3</v>
      </c>
      <c r="J367" s="17">
        <v>24.4</v>
      </c>
    </row>
    <row r="368" spans="1:10" ht="12.75">
      <c r="A368" s="29">
        <f t="shared" si="5"/>
        <v>1925.2499999999725</v>
      </c>
      <c r="B368">
        <v>4</v>
      </c>
      <c r="D368" s="17">
        <v>48.1</v>
      </c>
      <c r="G368" s="17">
        <v>1995.8333333332416</v>
      </c>
      <c r="H368">
        <v>11</v>
      </c>
      <c r="J368" s="17">
        <v>24.4</v>
      </c>
    </row>
    <row r="369" spans="1:10" ht="12.75">
      <c r="A369" s="29">
        <f t="shared" si="5"/>
        <v>1925.3333333333057</v>
      </c>
      <c r="B369">
        <v>5</v>
      </c>
      <c r="D369" s="17">
        <v>50.9</v>
      </c>
      <c r="G369" s="17">
        <v>1897.1666666666647</v>
      </c>
      <c r="H369">
        <v>3</v>
      </c>
      <c r="J369" s="17">
        <v>24.6</v>
      </c>
    </row>
    <row r="370" spans="1:10" ht="12.75">
      <c r="A370" s="29">
        <f t="shared" si="5"/>
        <v>1925.416666666639</v>
      </c>
      <c r="B370">
        <v>6</v>
      </c>
      <c r="D370" s="17">
        <v>65</v>
      </c>
      <c r="G370" s="17">
        <v>1971.1666666665974</v>
      </c>
      <c r="H370">
        <v>3</v>
      </c>
      <c r="J370" s="17">
        <v>24.6</v>
      </c>
    </row>
    <row r="371" spans="1:10" ht="12.75">
      <c r="A371" s="29">
        <f t="shared" si="5"/>
        <v>1925.4999999999723</v>
      </c>
      <c r="B371">
        <v>7</v>
      </c>
      <c r="D371" s="17">
        <v>67.4</v>
      </c>
      <c r="G371" s="17">
        <v>1955.166666666612</v>
      </c>
      <c r="H371">
        <v>3</v>
      </c>
      <c r="J371" s="17">
        <v>24.7</v>
      </c>
    </row>
    <row r="372" spans="1:10" ht="12.75">
      <c r="A372" s="29">
        <f t="shared" si="5"/>
        <v>1925.5833333333055</v>
      </c>
      <c r="B372">
        <v>8</v>
      </c>
      <c r="D372" s="17">
        <v>67.4</v>
      </c>
      <c r="G372" s="17">
        <v>1976.833333333259</v>
      </c>
      <c r="H372">
        <v>11</v>
      </c>
      <c r="J372" s="17">
        <v>24.7</v>
      </c>
    </row>
    <row r="373" spans="1:10" ht="12.75">
      <c r="A373" s="29">
        <f t="shared" si="5"/>
        <v>1925.6666666666388</v>
      </c>
      <c r="B373">
        <v>9</v>
      </c>
      <c r="D373" s="17">
        <v>61.5</v>
      </c>
      <c r="G373" s="17">
        <v>1934.166666666631</v>
      </c>
      <c r="H373">
        <v>3</v>
      </c>
      <c r="J373" s="17">
        <v>24.8</v>
      </c>
    </row>
    <row r="374" spans="1:10" ht="12.75">
      <c r="A374" s="29">
        <f t="shared" si="5"/>
        <v>1925.749999999972</v>
      </c>
      <c r="B374">
        <v>10</v>
      </c>
      <c r="D374" s="17">
        <v>36.5</v>
      </c>
      <c r="G374" s="17">
        <v>1952.1666666666147</v>
      </c>
      <c r="H374">
        <v>3</v>
      </c>
      <c r="J374" s="17">
        <v>24.8</v>
      </c>
    </row>
    <row r="375" spans="1:10" ht="12.75">
      <c r="A375" s="29">
        <f t="shared" si="5"/>
        <v>1925.8333333333053</v>
      </c>
      <c r="B375">
        <v>11</v>
      </c>
      <c r="D375" s="17">
        <v>29.8</v>
      </c>
      <c r="G375" s="17">
        <v>1980.1666666665892</v>
      </c>
      <c r="H375">
        <v>3</v>
      </c>
      <c r="J375" s="17">
        <v>24.8</v>
      </c>
    </row>
    <row r="376" spans="1:10" ht="12.75">
      <c r="A376" s="29">
        <f t="shared" si="5"/>
        <v>1925.9166666666385</v>
      </c>
      <c r="B376">
        <v>12</v>
      </c>
      <c r="D376" s="17">
        <v>14.1</v>
      </c>
      <c r="G376" s="17">
        <v>2002.1666666665692</v>
      </c>
      <c r="H376">
        <v>3</v>
      </c>
      <c r="J376" s="17">
        <v>24.8</v>
      </c>
    </row>
    <row r="377" spans="1:10" ht="12.75">
      <c r="A377" s="29">
        <f t="shared" si="5"/>
        <v>1925.9999999999718</v>
      </c>
      <c r="B377">
        <v>1</v>
      </c>
      <c r="D377" s="17">
        <v>13.7</v>
      </c>
      <c r="G377" s="17">
        <v>2003.9166666665676</v>
      </c>
      <c r="H377">
        <v>12</v>
      </c>
      <c r="J377" s="17">
        <v>24.8</v>
      </c>
    </row>
    <row r="378" spans="1:10" ht="12.75">
      <c r="A378" s="29">
        <f t="shared" si="5"/>
        <v>1926.083333333305</v>
      </c>
      <c r="B378">
        <v>2</v>
      </c>
      <c r="D378" s="17">
        <v>19.4</v>
      </c>
      <c r="G378" s="17">
        <v>2005.0833333332332</v>
      </c>
      <c r="H378">
        <v>2</v>
      </c>
      <c r="J378" s="17">
        <v>24.8</v>
      </c>
    </row>
    <row r="379" spans="1:10" ht="12.75">
      <c r="A379" s="29">
        <f t="shared" si="5"/>
        <v>1926.1666666666383</v>
      </c>
      <c r="B379">
        <v>3</v>
      </c>
      <c r="D379" s="17">
        <v>21.4</v>
      </c>
      <c r="G379" s="17">
        <v>1896.8333333333317</v>
      </c>
      <c r="H379">
        <v>11</v>
      </c>
      <c r="J379" s="17">
        <v>24.9</v>
      </c>
    </row>
    <row r="380" spans="1:10" ht="12.75">
      <c r="A380" s="29">
        <f t="shared" si="5"/>
        <v>1926.2499999999716</v>
      </c>
      <c r="B380">
        <v>4</v>
      </c>
      <c r="D380" s="17">
        <v>38.8</v>
      </c>
      <c r="G380" s="17">
        <v>1987.9166666665822</v>
      </c>
      <c r="H380">
        <v>12</v>
      </c>
      <c r="J380" s="17">
        <v>24.9</v>
      </c>
    </row>
    <row r="381" spans="1:10" ht="12.75">
      <c r="A381" s="29">
        <f t="shared" si="5"/>
        <v>1926.3333333333048</v>
      </c>
      <c r="B381">
        <v>5</v>
      </c>
      <c r="D381" s="17">
        <v>56.3</v>
      </c>
      <c r="G381" s="17">
        <v>1989.166666666581</v>
      </c>
      <c r="H381">
        <v>3</v>
      </c>
      <c r="J381" s="17">
        <v>25</v>
      </c>
    </row>
    <row r="382" spans="1:10" ht="12.75">
      <c r="A382" s="29">
        <f t="shared" si="5"/>
        <v>1926.416666666638</v>
      </c>
      <c r="B382">
        <v>6</v>
      </c>
      <c r="D382" s="17">
        <v>59.7</v>
      </c>
      <c r="G382" s="17">
        <v>1970.1666666665983</v>
      </c>
      <c r="H382">
        <v>3</v>
      </c>
      <c r="J382" s="17">
        <v>25.1</v>
      </c>
    </row>
    <row r="383" spans="1:10" ht="12.75">
      <c r="A383" s="29">
        <f t="shared" si="5"/>
        <v>1926.4999999999714</v>
      </c>
      <c r="B383">
        <v>7</v>
      </c>
      <c r="D383" s="17">
        <v>68.1</v>
      </c>
      <c r="G383" s="17">
        <v>2012.9166666665594</v>
      </c>
      <c r="H383">
        <v>12</v>
      </c>
      <c r="J383" s="17">
        <v>25.1</v>
      </c>
    </row>
    <row r="384" spans="1:10" ht="12.75">
      <c r="A384" s="29">
        <f t="shared" si="5"/>
        <v>1926.5833333333046</v>
      </c>
      <c r="B384">
        <v>8</v>
      </c>
      <c r="D384" s="17">
        <v>66</v>
      </c>
      <c r="G384" s="17">
        <v>1983.0833333332532</v>
      </c>
      <c r="H384">
        <v>2</v>
      </c>
      <c r="J384" s="17">
        <v>25.2</v>
      </c>
    </row>
    <row r="385" spans="1:10" ht="12.75">
      <c r="A385" s="29">
        <f t="shared" si="5"/>
        <v>1926.6666666666379</v>
      </c>
      <c r="B385">
        <v>9</v>
      </c>
      <c r="D385" s="17">
        <v>55.5</v>
      </c>
      <c r="G385" s="17">
        <v>1994.9166666665758</v>
      </c>
      <c r="H385">
        <v>12</v>
      </c>
      <c r="J385" s="17">
        <v>25.3</v>
      </c>
    </row>
    <row r="386" spans="1:10" ht="12.75">
      <c r="A386" s="29">
        <f t="shared" si="5"/>
        <v>1926.7499999999711</v>
      </c>
      <c r="B386">
        <v>10</v>
      </c>
      <c r="D386" s="17">
        <v>43.8</v>
      </c>
      <c r="G386" s="17">
        <v>2000.0833333332378</v>
      </c>
      <c r="H386">
        <v>2</v>
      </c>
      <c r="J386" s="17">
        <v>25.3</v>
      </c>
    </row>
    <row r="387" spans="1:10" ht="12.75">
      <c r="A387" s="29">
        <f t="shared" si="5"/>
        <v>1926.8333333333044</v>
      </c>
      <c r="B387">
        <v>11</v>
      </c>
      <c r="D387" s="17">
        <v>26</v>
      </c>
      <c r="G387" s="17">
        <v>2014.8333333332243</v>
      </c>
      <c r="H387">
        <v>11</v>
      </c>
      <c r="J387" s="17">
        <v>25.3</v>
      </c>
    </row>
    <row r="388" spans="1:10" ht="12.75">
      <c r="A388" s="29">
        <f t="shared" si="5"/>
        <v>1926.9166666666376</v>
      </c>
      <c r="B388">
        <v>12</v>
      </c>
      <c r="D388" s="17">
        <v>13.6</v>
      </c>
      <c r="G388" s="17">
        <v>1982.9166666665867</v>
      </c>
      <c r="H388">
        <v>12</v>
      </c>
      <c r="J388" s="17">
        <v>25.4</v>
      </c>
    </row>
    <row r="389" spans="1:10" ht="12.75">
      <c r="A389" s="29">
        <f t="shared" si="5"/>
        <v>1926.999999999971</v>
      </c>
      <c r="B389">
        <v>1</v>
      </c>
      <c r="D389" s="17">
        <v>10.3</v>
      </c>
      <c r="G389" s="17">
        <v>1992.083333333245</v>
      </c>
      <c r="H389">
        <v>2</v>
      </c>
      <c r="J389" s="17">
        <v>25.4</v>
      </c>
    </row>
    <row r="390" spans="1:10" ht="12.75">
      <c r="A390" s="29">
        <f t="shared" si="5"/>
        <v>1927.0833333333042</v>
      </c>
      <c r="B390">
        <v>2</v>
      </c>
      <c r="D390" s="17">
        <v>21.5</v>
      </c>
      <c r="G390" s="17">
        <v>1998.9166666665722</v>
      </c>
      <c r="H390">
        <v>12</v>
      </c>
      <c r="J390" s="17">
        <v>25.4</v>
      </c>
    </row>
    <row r="391" spans="1:10" ht="12.75">
      <c r="A391" s="29">
        <f aca="true" t="shared" si="6" ref="A391:A454">A390+1/12</f>
        <v>1927.1666666666374</v>
      </c>
      <c r="B391">
        <v>3</v>
      </c>
      <c r="D391" s="17">
        <v>33.7</v>
      </c>
      <c r="G391" s="17">
        <v>2008.1666666665637</v>
      </c>
      <c r="H391">
        <v>3</v>
      </c>
      <c r="J391" s="17">
        <v>25.4</v>
      </c>
    </row>
    <row r="392" spans="1:10" ht="12.75">
      <c r="A392" s="29">
        <f t="shared" si="6"/>
        <v>1927.2499999999707</v>
      </c>
      <c r="B392">
        <v>4</v>
      </c>
      <c r="D392" s="17">
        <v>42.4</v>
      </c>
      <c r="G392" s="17">
        <v>1895.1666666666665</v>
      </c>
      <c r="H392">
        <v>3</v>
      </c>
      <c r="J392" s="17">
        <v>25.7</v>
      </c>
    </row>
    <row r="393" spans="1:10" ht="12.75">
      <c r="A393" s="29">
        <f t="shared" si="6"/>
        <v>1927.333333333304</v>
      </c>
      <c r="B393">
        <v>5</v>
      </c>
      <c r="D393" s="17">
        <v>51.4</v>
      </c>
      <c r="G393" s="17">
        <v>1965.9166666666022</v>
      </c>
      <c r="H393">
        <v>12</v>
      </c>
      <c r="J393" s="17">
        <v>25.7</v>
      </c>
    </row>
    <row r="394" spans="1:10" ht="12.75">
      <c r="A394" s="29">
        <f t="shared" si="6"/>
        <v>1927.4166666666372</v>
      </c>
      <c r="B394">
        <v>6</v>
      </c>
      <c r="D394" s="17">
        <v>61.1</v>
      </c>
      <c r="G394" s="17">
        <v>2011.9166666665603</v>
      </c>
      <c r="H394">
        <v>12</v>
      </c>
      <c r="J394" s="17">
        <v>25.7</v>
      </c>
    </row>
    <row r="395" spans="1:10" ht="12.75">
      <c r="A395" s="29">
        <f t="shared" si="6"/>
        <v>1927.4999999999704</v>
      </c>
      <c r="B395">
        <v>7</v>
      </c>
      <c r="D395" s="17">
        <v>66.2</v>
      </c>
      <c r="G395" s="17">
        <v>1941.916666666624</v>
      </c>
      <c r="H395">
        <v>12</v>
      </c>
      <c r="J395" s="17">
        <v>25.8</v>
      </c>
    </row>
    <row r="396" spans="1:10" ht="12.75">
      <c r="A396" s="29">
        <f t="shared" si="6"/>
        <v>1927.5833333333037</v>
      </c>
      <c r="B396">
        <v>8</v>
      </c>
      <c r="D396" s="17">
        <v>61.5</v>
      </c>
      <c r="G396" s="17">
        <v>1947.1666666666192</v>
      </c>
      <c r="H396">
        <v>3</v>
      </c>
      <c r="J396" s="17">
        <v>25.8</v>
      </c>
    </row>
    <row r="397" spans="1:10" ht="12.75">
      <c r="A397" s="29">
        <f t="shared" si="6"/>
        <v>1927.666666666637</v>
      </c>
      <c r="B397">
        <v>9</v>
      </c>
      <c r="D397" s="17">
        <v>60.7</v>
      </c>
      <c r="G397" s="17">
        <v>1996.8333333332407</v>
      </c>
      <c r="H397">
        <v>11</v>
      </c>
      <c r="J397" s="17">
        <v>25.8</v>
      </c>
    </row>
    <row r="398" spans="1:10" ht="12.75">
      <c r="A398" s="29">
        <f t="shared" si="6"/>
        <v>1927.7499999999702</v>
      </c>
      <c r="B398">
        <v>10</v>
      </c>
      <c r="D398" s="17">
        <v>48.6</v>
      </c>
      <c r="G398" s="17">
        <v>1904.1666666666583</v>
      </c>
      <c r="H398">
        <v>3</v>
      </c>
      <c r="J398" s="17">
        <v>26</v>
      </c>
    </row>
    <row r="399" spans="1:10" ht="12.75">
      <c r="A399" s="29">
        <f t="shared" si="6"/>
        <v>1927.8333333333035</v>
      </c>
      <c r="B399">
        <v>11</v>
      </c>
      <c r="D399" s="17">
        <v>30.7</v>
      </c>
      <c r="G399" s="17">
        <v>1926.8333333333044</v>
      </c>
      <c r="H399">
        <v>11</v>
      </c>
      <c r="J399" s="17">
        <v>26</v>
      </c>
    </row>
    <row r="400" spans="1:10" ht="12.75">
      <c r="A400" s="29">
        <f t="shared" si="6"/>
        <v>1927.9166666666367</v>
      </c>
      <c r="B400">
        <v>12</v>
      </c>
      <c r="D400" s="17">
        <v>10.9</v>
      </c>
      <c r="G400" s="17">
        <v>1954.1666666666129</v>
      </c>
      <c r="H400">
        <v>3</v>
      </c>
      <c r="J400" s="17">
        <v>26</v>
      </c>
    </row>
    <row r="401" spans="1:10" ht="12.75">
      <c r="A401" s="29">
        <f t="shared" si="6"/>
        <v>1927.99999999997</v>
      </c>
      <c r="B401">
        <v>1</v>
      </c>
      <c r="D401" s="17">
        <v>15</v>
      </c>
      <c r="G401" s="17">
        <v>1978.166666666591</v>
      </c>
      <c r="H401">
        <v>3</v>
      </c>
      <c r="J401" s="17">
        <v>26</v>
      </c>
    </row>
    <row r="402" spans="1:10" ht="12.75">
      <c r="A402" s="29">
        <f t="shared" si="6"/>
        <v>1928.0833333333032</v>
      </c>
      <c r="B402">
        <v>2</v>
      </c>
      <c r="D402" s="17">
        <v>18.1</v>
      </c>
      <c r="G402" s="17">
        <v>1901.166666666661</v>
      </c>
      <c r="H402">
        <v>3</v>
      </c>
      <c r="J402" s="17">
        <v>26.1</v>
      </c>
    </row>
    <row r="403" spans="1:10" ht="12.75">
      <c r="A403" s="29">
        <f t="shared" si="6"/>
        <v>1928.1666666666365</v>
      </c>
      <c r="B403">
        <v>3</v>
      </c>
      <c r="D403" s="17">
        <v>27.8</v>
      </c>
      <c r="G403" s="17">
        <v>1918.916666666645</v>
      </c>
      <c r="H403">
        <v>12</v>
      </c>
      <c r="J403" s="17">
        <v>26.1</v>
      </c>
    </row>
    <row r="404" spans="1:10" ht="12.75">
      <c r="A404" s="29">
        <f t="shared" si="6"/>
        <v>1928.2499999999698</v>
      </c>
      <c r="B404">
        <v>4</v>
      </c>
      <c r="D404" s="17">
        <v>36.9</v>
      </c>
      <c r="G404" s="17">
        <v>1948.1666666666183</v>
      </c>
      <c r="H404">
        <v>3</v>
      </c>
      <c r="J404" s="17">
        <v>26.1</v>
      </c>
    </row>
    <row r="405" spans="1:10" ht="12.75">
      <c r="A405" s="29">
        <f t="shared" si="6"/>
        <v>1928.333333333303</v>
      </c>
      <c r="B405">
        <v>5</v>
      </c>
      <c r="D405" s="17">
        <v>56.2</v>
      </c>
      <c r="G405" s="17">
        <v>1910.833333333319</v>
      </c>
      <c r="H405">
        <v>11</v>
      </c>
      <c r="J405" s="17">
        <v>26.2</v>
      </c>
    </row>
    <row r="406" spans="1:10" ht="12.75">
      <c r="A406" s="29">
        <f t="shared" si="6"/>
        <v>1928.4166666666363</v>
      </c>
      <c r="B406">
        <v>6</v>
      </c>
      <c r="D406" s="17">
        <v>59.3</v>
      </c>
      <c r="G406" s="17">
        <v>1917.1666666666465</v>
      </c>
      <c r="H406">
        <v>3</v>
      </c>
      <c r="J406" s="17">
        <v>26.2</v>
      </c>
    </row>
    <row r="407" spans="1:10" ht="12.75">
      <c r="A407" s="29">
        <f t="shared" si="6"/>
        <v>1928.4999999999695</v>
      </c>
      <c r="B407">
        <v>7</v>
      </c>
      <c r="D407" s="17">
        <v>68.5</v>
      </c>
      <c r="G407" s="17">
        <v>1924.1666666666401</v>
      </c>
      <c r="H407">
        <v>3</v>
      </c>
      <c r="J407" s="17">
        <v>26.2</v>
      </c>
    </row>
    <row r="408" spans="1:10" ht="12.75">
      <c r="A408" s="29">
        <f t="shared" si="6"/>
        <v>1928.5833333333028</v>
      </c>
      <c r="B408">
        <v>8</v>
      </c>
      <c r="D408" s="17">
        <v>66.6</v>
      </c>
      <c r="G408" s="17">
        <v>1947.8333333332853</v>
      </c>
      <c r="H408">
        <v>11</v>
      </c>
      <c r="J408" s="17">
        <v>26.2</v>
      </c>
    </row>
    <row r="409" spans="1:10" ht="12.75">
      <c r="A409" s="29">
        <f t="shared" si="6"/>
        <v>1928.666666666636</v>
      </c>
      <c r="B409">
        <v>9</v>
      </c>
      <c r="D409" s="17">
        <v>54.5</v>
      </c>
      <c r="G409" s="17">
        <v>1997.916666666573</v>
      </c>
      <c r="H409">
        <v>12</v>
      </c>
      <c r="J409" s="17">
        <v>26.2</v>
      </c>
    </row>
    <row r="410" spans="1:10" ht="12.75">
      <c r="A410" s="29">
        <f t="shared" si="6"/>
        <v>1928.7499999999693</v>
      </c>
      <c r="B410">
        <v>10</v>
      </c>
      <c r="D410" s="17">
        <v>47.8</v>
      </c>
      <c r="G410" s="17">
        <v>1915.1666666666483</v>
      </c>
      <c r="H410">
        <v>3</v>
      </c>
      <c r="J410" s="17">
        <v>26.3</v>
      </c>
    </row>
    <row r="411" spans="1:10" ht="12.75">
      <c r="A411" s="29">
        <f t="shared" si="6"/>
        <v>1928.8333333333026</v>
      </c>
      <c r="B411">
        <v>11</v>
      </c>
      <c r="D411" s="17">
        <v>33.8</v>
      </c>
      <c r="G411" s="17">
        <v>1991.8333333332453</v>
      </c>
      <c r="H411">
        <v>11</v>
      </c>
      <c r="J411" s="17">
        <v>26.3</v>
      </c>
    </row>
    <row r="412" spans="1:10" ht="12.75">
      <c r="A412" s="29">
        <f t="shared" si="6"/>
        <v>1928.9166666666358</v>
      </c>
      <c r="B412">
        <v>12</v>
      </c>
      <c r="D412" s="17">
        <v>22.5</v>
      </c>
      <c r="G412" s="17">
        <v>1909.1666666666538</v>
      </c>
      <c r="H412">
        <v>3</v>
      </c>
      <c r="J412" s="17">
        <v>26.4</v>
      </c>
    </row>
    <row r="413" spans="1:10" ht="12.75">
      <c r="A413" s="29">
        <f t="shared" si="6"/>
        <v>1928.999999999969</v>
      </c>
      <c r="B413">
        <v>1</v>
      </c>
      <c r="D413" s="17">
        <v>0.9</v>
      </c>
      <c r="G413" s="17">
        <v>1955.833333333278</v>
      </c>
      <c r="H413">
        <v>11</v>
      </c>
      <c r="J413" s="17">
        <v>26.4</v>
      </c>
    </row>
    <row r="414" spans="1:10" ht="12.75">
      <c r="A414" s="29">
        <f t="shared" si="6"/>
        <v>1929.0833333333023</v>
      </c>
      <c r="B414">
        <v>2</v>
      </c>
      <c r="D414" s="17">
        <v>7.5</v>
      </c>
      <c r="G414" s="17">
        <v>1964.1666666666038</v>
      </c>
      <c r="H414">
        <v>3</v>
      </c>
      <c r="J414" s="17">
        <v>26.4</v>
      </c>
    </row>
    <row r="415" spans="1:10" ht="12.75">
      <c r="A415" s="29">
        <f t="shared" si="6"/>
        <v>1929.1666666666356</v>
      </c>
      <c r="B415">
        <v>3</v>
      </c>
      <c r="D415" s="17">
        <v>31</v>
      </c>
      <c r="G415" s="17">
        <v>1959.9166666666076</v>
      </c>
      <c r="H415">
        <v>12</v>
      </c>
      <c r="J415" s="17">
        <v>26.5</v>
      </c>
    </row>
    <row r="416" spans="1:10" ht="12.75">
      <c r="A416" s="29">
        <f t="shared" si="6"/>
        <v>1929.2499999999688</v>
      </c>
      <c r="B416">
        <v>4</v>
      </c>
      <c r="D416" s="17">
        <v>44.4</v>
      </c>
      <c r="G416" s="17">
        <v>1914.1666666666492</v>
      </c>
      <c r="H416">
        <v>3</v>
      </c>
      <c r="J416" s="17">
        <v>26.6</v>
      </c>
    </row>
    <row r="417" spans="1:10" ht="12.75">
      <c r="A417" s="29">
        <f t="shared" si="6"/>
        <v>1929.333333333302</v>
      </c>
      <c r="B417">
        <v>5</v>
      </c>
      <c r="D417" s="17">
        <v>51.1</v>
      </c>
      <c r="G417" s="17">
        <v>1939.9166666666258</v>
      </c>
      <c r="H417">
        <v>12</v>
      </c>
      <c r="J417" s="17">
        <v>26.6</v>
      </c>
    </row>
    <row r="418" spans="1:10" ht="12.75">
      <c r="A418" s="29">
        <f t="shared" si="6"/>
        <v>1929.4166666666354</v>
      </c>
      <c r="B418">
        <v>6</v>
      </c>
      <c r="D418" s="17">
        <v>61.7</v>
      </c>
      <c r="G418" s="17">
        <v>1959.1666666666083</v>
      </c>
      <c r="H418">
        <v>3</v>
      </c>
      <c r="J418" s="17">
        <v>26.6</v>
      </c>
    </row>
    <row r="419" spans="1:10" ht="12.75">
      <c r="A419" s="29">
        <f t="shared" si="6"/>
        <v>1929.4999999999686</v>
      </c>
      <c r="B419">
        <v>7</v>
      </c>
      <c r="D419" s="17">
        <v>69.1</v>
      </c>
      <c r="G419" s="17">
        <v>1985.8333333332507</v>
      </c>
      <c r="H419">
        <v>11</v>
      </c>
      <c r="J419" s="17">
        <v>26.6</v>
      </c>
    </row>
    <row r="420" spans="1:10" ht="12.75">
      <c r="A420" s="29">
        <f t="shared" si="6"/>
        <v>1929.5833333333019</v>
      </c>
      <c r="B420">
        <v>8</v>
      </c>
      <c r="D420" s="17">
        <v>65.3</v>
      </c>
      <c r="G420" s="17">
        <v>2012.0833333332268</v>
      </c>
      <c r="H420">
        <v>2</v>
      </c>
      <c r="J420" s="17">
        <v>26.6</v>
      </c>
    </row>
    <row r="421" spans="1:10" ht="12.75">
      <c r="A421" s="29">
        <f t="shared" si="6"/>
        <v>1929.6666666666351</v>
      </c>
      <c r="B421">
        <v>9</v>
      </c>
      <c r="D421" s="17">
        <v>57.3</v>
      </c>
      <c r="G421" s="17">
        <v>1999.0833333332387</v>
      </c>
      <c r="H421">
        <v>2</v>
      </c>
      <c r="J421" s="17">
        <v>26.7</v>
      </c>
    </row>
    <row r="422" spans="1:10" ht="12.75">
      <c r="A422" s="29">
        <f t="shared" si="6"/>
        <v>1929.7499999999684</v>
      </c>
      <c r="B422">
        <v>10</v>
      </c>
      <c r="D422" s="17">
        <v>45.9</v>
      </c>
      <c r="G422" s="17">
        <v>2002.083333333236</v>
      </c>
      <c r="H422">
        <v>2</v>
      </c>
      <c r="J422" s="17">
        <v>26.7</v>
      </c>
    </row>
    <row r="423" spans="1:10" ht="12.75">
      <c r="A423" s="29">
        <f t="shared" si="6"/>
        <v>1929.8333333333017</v>
      </c>
      <c r="B423">
        <v>11</v>
      </c>
      <c r="D423" s="17">
        <v>27.5</v>
      </c>
      <c r="G423" s="17">
        <v>1921.833333333309</v>
      </c>
      <c r="H423">
        <v>11</v>
      </c>
      <c r="J423" s="17">
        <v>26.8</v>
      </c>
    </row>
    <row r="424" spans="1:10" ht="12.75">
      <c r="A424" s="29">
        <f t="shared" si="6"/>
        <v>1929.916666666635</v>
      </c>
      <c r="B424">
        <v>12</v>
      </c>
      <c r="D424" s="17">
        <v>17.6</v>
      </c>
      <c r="G424" s="17">
        <v>1950.8333333332826</v>
      </c>
      <c r="H424">
        <v>11</v>
      </c>
      <c r="J424" s="17">
        <v>26.8</v>
      </c>
    </row>
    <row r="425" spans="1:10" ht="12.75">
      <c r="A425" s="29">
        <f t="shared" si="6"/>
        <v>1929.9999999999682</v>
      </c>
      <c r="B425">
        <v>1</v>
      </c>
      <c r="D425" s="17">
        <v>6.1</v>
      </c>
      <c r="G425" s="17">
        <v>1982.1666666665874</v>
      </c>
      <c r="H425">
        <v>3</v>
      </c>
      <c r="J425" s="17">
        <v>26.9</v>
      </c>
    </row>
    <row r="426" spans="1:10" ht="12.75">
      <c r="A426" s="29">
        <f t="shared" si="6"/>
        <v>1930.0833333333014</v>
      </c>
      <c r="B426">
        <v>2</v>
      </c>
      <c r="D426" s="17">
        <v>23.2</v>
      </c>
      <c r="G426" s="17">
        <v>1933.166666666632</v>
      </c>
      <c r="H426">
        <v>3</v>
      </c>
      <c r="J426" s="17">
        <v>27</v>
      </c>
    </row>
    <row r="427" spans="1:10" ht="12.75">
      <c r="A427" s="29">
        <f t="shared" si="6"/>
        <v>1930.1666666666347</v>
      </c>
      <c r="B427">
        <v>3</v>
      </c>
      <c r="D427" s="17">
        <v>28.6</v>
      </c>
      <c r="G427" s="17">
        <v>1939.1666666666265</v>
      </c>
      <c r="H427">
        <v>3</v>
      </c>
      <c r="J427" s="17">
        <v>27</v>
      </c>
    </row>
    <row r="428" spans="1:10" ht="12.75">
      <c r="A428" s="29">
        <f t="shared" si="6"/>
        <v>1930.249999999968</v>
      </c>
      <c r="B428">
        <v>4</v>
      </c>
      <c r="D428" s="17">
        <v>44.3</v>
      </c>
      <c r="G428">
        <v>1962.1666666666056</v>
      </c>
      <c r="H428">
        <v>3</v>
      </c>
      <c r="J428">
        <v>27.1</v>
      </c>
    </row>
    <row r="429" spans="1:10" ht="12.75">
      <c r="A429" s="29">
        <f t="shared" si="6"/>
        <v>1930.3333333333012</v>
      </c>
      <c r="B429">
        <v>5</v>
      </c>
      <c r="D429" s="17">
        <v>55.6</v>
      </c>
      <c r="G429" s="17">
        <v>1987.0833333332496</v>
      </c>
      <c r="H429">
        <v>2</v>
      </c>
      <c r="J429" s="17">
        <v>27.1</v>
      </c>
    </row>
    <row r="430" spans="1:10" ht="12.75">
      <c r="A430" s="29">
        <f t="shared" si="6"/>
        <v>1930.4166666666345</v>
      </c>
      <c r="B430">
        <v>6</v>
      </c>
      <c r="D430" s="17">
        <v>65.2</v>
      </c>
      <c r="G430" s="17">
        <v>1931.0833333333005</v>
      </c>
      <c r="H430">
        <v>2</v>
      </c>
      <c r="J430" s="17">
        <v>27.2</v>
      </c>
    </row>
    <row r="431" spans="1:10" ht="12.75">
      <c r="A431" s="29">
        <f t="shared" si="6"/>
        <v>1930.4999999999677</v>
      </c>
      <c r="B431">
        <v>7</v>
      </c>
      <c r="D431" s="17">
        <v>69.9</v>
      </c>
      <c r="G431" s="17">
        <v>1984.0833333332523</v>
      </c>
      <c r="H431">
        <v>2</v>
      </c>
      <c r="J431" s="17">
        <v>27.2</v>
      </c>
    </row>
    <row r="432" spans="1:10" ht="12.75">
      <c r="A432" s="29">
        <f t="shared" si="6"/>
        <v>1930.583333333301</v>
      </c>
      <c r="B432">
        <v>8</v>
      </c>
      <c r="D432" s="17">
        <v>68.7</v>
      </c>
      <c r="G432" s="17">
        <v>2006.9166666665649</v>
      </c>
      <c r="H432">
        <v>12</v>
      </c>
      <c r="J432" s="17">
        <v>27.2</v>
      </c>
    </row>
    <row r="433" spans="1:10" ht="12.75">
      <c r="A433" s="29">
        <f t="shared" si="6"/>
        <v>1930.6666666666342</v>
      </c>
      <c r="B433">
        <v>9</v>
      </c>
      <c r="D433" s="17">
        <v>59.2</v>
      </c>
      <c r="G433" s="17">
        <v>2005.1666666665665</v>
      </c>
      <c r="H433">
        <v>3</v>
      </c>
      <c r="J433" s="17">
        <v>27.4</v>
      </c>
    </row>
    <row r="434" spans="1:10" ht="12.75">
      <c r="A434" s="29">
        <f t="shared" si="6"/>
        <v>1930.7499999999675</v>
      </c>
      <c r="B434">
        <v>10</v>
      </c>
      <c r="D434" s="17">
        <v>45</v>
      </c>
      <c r="G434" s="17">
        <v>1900.833333333328</v>
      </c>
      <c r="H434">
        <v>11</v>
      </c>
      <c r="J434" s="17">
        <v>27.5</v>
      </c>
    </row>
    <row r="435" spans="1:10" ht="12.75">
      <c r="A435" s="29">
        <f t="shared" si="6"/>
        <v>1930.8333333333007</v>
      </c>
      <c r="B435">
        <v>11</v>
      </c>
      <c r="D435" s="17">
        <v>34.9</v>
      </c>
      <c r="G435">
        <v>1919.8333333333107</v>
      </c>
      <c r="H435">
        <v>11</v>
      </c>
      <c r="J435">
        <v>27.5</v>
      </c>
    </row>
    <row r="436" spans="1:10" ht="12.75">
      <c r="A436" s="29">
        <f t="shared" si="6"/>
        <v>1930.916666666634</v>
      </c>
      <c r="B436">
        <v>12</v>
      </c>
      <c r="D436" s="17">
        <v>20</v>
      </c>
      <c r="G436" s="17">
        <v>1929.8333333333017</v>
      </c>
      <c r="H436">
        <v>11</v>
      </c>
      <c r="J436" s="17">
        <v>27.5</v>
      </c>
    </row>
    <row r="437" spans="1:10" ht="12.75">
      <c r="A437" s="29">
        <f t="shared" si="6"/>
        <v>1930.9999999999673</v>
      </c>
      <c r="B437">
        <v>1</v>
      </c>
      <c r="D437" s="17">
        <v>21.4</v>
      </c>
      <c r="G437" s="17">
        <v>1943.833333333289</v>
      </c>
      <c r="H437">
        <v>11</v>
      </c>
      <c r="J437" s="17">
        <v>27.5</v>
      </c>
    </row>
    <row r="438" spans="1:10" ht="12.75">
      <c r="A438" s="29">
        <f t="shared" si="6"/>
        <v>1931.0833333333005</v>
      </c>
      <c r="B438">
        <v>2</v>
      </c>
      <c r="D438" s="17">
        <v>27.2</v>
      </c>
      <c r="G438" s="17">
        <v>1949.1666666666174</v>
      </c>
      <c r="H438">
        <v>3</v>
      </c>
      <c r="J438" s="17">
        <v>27.5</v>
      </c>
    </row>
    <row r="439" spans="1:10" ht="12.75">
      <c r="A439" s="29">
        <f t="shared" si="6"/>
        <v>1931.1666666666338</v>
      </c>
      <c r="B439">
        <v>3</v>
      </c>
      <c r="D439" s="17">
        <v>28.8</v>
      </c>
      <c r="G439" s="17">
        <v>2001.9166666665694</v>
      </c>
      <c r="H439">
        <v>12</v>
      </c>
      <c r="J439" s="17">
        <v>27.5</v>
      </c>
    </row>
    <row r="440" spans="1:10" ht="12.75">
      <c r="A440" s="29">
        <f t="shared" si="6"/>
        <v>1931.249999999967</v>
      </c>
      <c r="B440">
        <v>4</v>
      </c>
      <c r="D440" s="17">
        <v>45</v>
      </c>
      <c r="G440" s="17">
        <v>1913.9166666666495</v>
      </c>
      <c r="H440">
        <v>12</v>
      </c>
      <c r="J440" s="17">
        <v>27.6</v>
      </c>
    </row>
    <row r="441" spans="1:10" ht="12.75">
      <c r="A441" s="29">
        <f t="shared" si="6"/>
        <v>1931.3333333333003</v>
      </c>
      <c r="B441">
        <v>5</v>
      </c>
      <c r="D441" s="17">
        <v>52.8</v>
      </c>
      <c r="G441" s="17">
        <v>1932.833333333299</v>
      </c>
      <c r="H441">
        <v>11</v>
      </c>
      <c r="J441" s="17">
        <v>27.7</v>
      </c>
    </row>
    <row r="442" spans="1:10" ht="12.75">
      <c r="A442" s="29">
        <f t="shared" si="6"/>
        <v>1931.4166666666335</v>
      </c>
      <c r="B442">
        <v>6</v>
      </c>
      <c r="D442" s="17">
        <v>68.4</v>
      </c>
      <c r="G442" s="17">
        <v>1954.0833333332796</v>
      </c>
      <c r="H442">
        <v>2</v>
      </c>
      <c r="J442" s="17">
        <v>27.7</v>
      </c>
    </row>
    <row r="443" spans="1:10" ht="12.75">
      <c r="A443" s="29">
        <f t="shared" si="6"/>
        <v>1931.4999999999668</v>
      </c>
      <c r="B443">
        <v>7</v>
      </c>
      <c r="D443" s="17">
        <v>72.4</v>
      </c>
      <c r="G443" s="17">
        <v>1979.1666666665901</v>
      </c>
      <c r="H443">
        <v>3</v>
      </c>
      <c r="J443" s="17">
        <v>27.7</v>
      </c>
    </row>
    <row r="444" spans="1:10" ht="12.75">
      <c r="A444" s="29">
        <f t="shared" si="6"/>
        <v>1931.5833333333</v>
      </c>
      <c r="B444">
        <v>8</v>
      </c>
      <c r="D444" s="17">
        <v>66.2</v>
      </c>
      <c r="G444" s="17">
        <v>2005.999999999899</v>
      </c>
      <c r="H444">
        <v>1</v>
      </c>
      <c r="J444" s="17">
        <v>27.7</v>
      </c>
    </row>
    <row r="445" spans="1:10" ht="12.75">
      <c r="A445" s="29">
        <f t="shared" si="6"/>
        <v>1931.6666666666333</v>
      </c>
      <c r="B445">
        <v>9</v>
      </c>
      <c r="D445" s="17">
        <v>64.4</v>
      </c>
      <c r="G445" s="17">
        <v>1897.8333333333308</v>
      </c>
      <c r="H445">
        <v>11</v>
      </c>
      <c r="J445" s="17">
        <v>27.8</v>
      </c>
    </row>
    <row r="446" spans="1:10" ht="12.75">
      <c r="A446" s="29">
        <f t="shared" si="6"/>
        <v>1931.7499999999666</v>
      </c>
      <c r="B446">
        <v>10</v>
      </c>
      <c r="D446" s="17">
        <v>51.1</v>
      </c>
      <c r="G446" s="17">
        <v>1903.8333333333253</v>
      </c>
      <c r="H446">
        <v>11</v>
      </c>
      <c r="J446" s="17">
        <v>27.8</v>
      </c>
    </row>
    <row r="447" spans="1:10" ht="12.75">
      <c r="A447" s="29">
        <f t="shared" si="6"/>
        <v>1931.8333333332998</v>
      </c>
      <c r="B447">
        <v>11</v>
      </c>
      <c r="D447" s="17">
        <v>38.8</v>
      </c>
      <c r="G447" s="17">
        <v>1928.1666666666365</v>
      </c>
      <c r="H447">
        <v>3</v>
      </c>
      <c r="J447" s="17">
        <v>27.8</v>
      </c>
    </row>
    <row r="448" spans="1:10" ht="12.75">
      <c r="A448" s="29">
        <f t="shared" si="6"/>
        <v>1931.916666666633</v>
      </c>
      <c r="B448">
        <v>12</v>
      </c>
      <c r="D448" s="17">
        <v>27.8</v>
      </c>
      <c r="G448" s="17">
        <v>1931.916666666633</v>
      </c>
      <c r="H448">
        <v>12</v>
      </c>
      <c r="J448" s="17">
        <v>27.8</v>
      </c>
    </row>
    <row r="449" spans="1:10" ht="12.75">
      <c r="A449" s="29">
        <f t="shared" si="6"/>
        <v>1931.9999999999663</v>
      </c>
      <c r="B449">
        <v>1</v>
      </c>
      <c r="D449" s="17">
        <v>20.4</v>
      </c>
      <c r="G449" s="17">
        <v>1986.8333333332498</v>
      </c>
      <c r="H449">
        <v>11</v>
      </c>
      <c r="J449" s="17">
        <v>28</v>
      </c>
    </row>
    <row r="450" spans="1:10" ht="12.75">
      <c r="A450" s="29">
        <f t="shared" si="6"/>
        <v>1932.0833333332996</v>
      </c>
      <c r="B450">
        <v>2</v>
      </c>
      <c r="D450" s="17">
        <v>18.9</v>
      </c>
      <c r="G450" s="17">
        <v>2001.16666666657</v>
      </c>
      <c r="H450">
        <v>3</v>
      </c>
      <c r="J450" s="17">
        <v>28</v>
      </c>
    </row>
    <row r="451" spans="1:10" ht="12.75">
      <c r="A451" s="29">
        <f t="shared" si="6"/>
        <v>1932.1666666666329</v>
      </c>
      <c r="B451">
        <v>3</v>
      </c>
      <c r="D451" s="17">
        <v>20.5</v>
      </c>
      <c r="G451" s="17">
        <v>2011.166666666561</v>
      </c>
      <c r="H451">
        <v>3</v>
      </c>
      <c r="J451" s="17">
        <v>28</v>
      </c>
    </row>
    <row r="452" spans="1:10" ht="12.75">
      <c r="A452" s="29">
        <f t="shared" si="6"/>
        <v>1932.2499999999661</v>
      </c>
      <c r="B452">
        <v>4</v>
      </c>
      <c r="D452" s="17">
        <v>41.3</v>
      </c>
      <c r="G452" s="17">
        <v>1923.9166666666404</v>
      </c>
      <c r="H452">
        <v>12</v>
      </c>
      <c r="J452" s="17">
        <v>28.1</v>
      </c>
    </row>
    <row r="453" spans="1:10" ht="12.75">
      <c r="A453" s="29">
        <f t="shared" si="6"/>
        <v>1932.3333333332994</v>
      </c>
      <c r="B453">
        <v>5</v>
      </c>
      <c r="D453" s="17">
        <v>55.3</v>
      </c>
      <c r="G453" s="17">
        <v>1933.833333333298</v>
      </c>
      <c r="H453">
        <v>11</v>
      </c>
      <c r="J453" s="17">
        <v>28.2</v>
      </c>
    </row>
    <row r="454" spans="1:10" ht="12.75">
      <c r="A454" s="29">
        <f t="shared" si="6"/>
        <v>1932.4166666666326</v>
      </c>
      <c r="B454">
        <v>6</v>
      </c>
      <c r="D454" s="17">
        <v>67.1</v>
      </c>
      <c r="G454" s="17">
        <v>1936.8333333332953</v>
      </c>
      <c r="H454">
        <v>11</v>
      </c>
      <c r="J454" s="17">
        <v>28.2</v>
      </c>
    </row>
    <row r="455" spans="1:10" ht="12.75">
      <c r="A455" s="29">
        <f aca="true" t="shared" si="7" ref="A455:A518">A454+1/12</f>
        <v>1932.499999999966</v>
      </c>
      <c r="B455">
        <v>7</v>
      </c>
      <c r="D455" s="17">
        <v>70</v>
      </c>
      <c r="G455" s="17">
        <v>1957.1666666666101</v>
      </c>
      <c r="H455">
        <v>3</v>
      </c>
      <c r="J455" s="17">
        <v>28.2</v>
      </c>
    </row>
    <row r="456" spans="1:10" ht="12.75">
      <c r="A456" s="29">
        <f t="shared" si="7"/>
        <v>1932.5833333332992</v>
      </c>
      <c r="B456">
        <v>8</v>
      </c>
      <c r="D456" s="17">
        <v>68</v>
      </c>
      <c r="G456" s="17">
        <v>1989.833333333247</v>
      </c>
      <c r="H456">
        <v>11</v>
      </c>
      <c r="J456" s="17">
        <v>28.2</v>
      </c>
    </row>
    <row r="457" spans="1:10" ht="12.75">
      <c r="A457" s="29">
        <f t="shared" si="7"/>
        <v>1932.6666666666324</v>
      </c>
      <c r="B457">
        <v>9</v>
      </c>
      <c r="D457" s="17">
        <v>56.8</v>
      </c>
      <c r="G457" s="17">
        <v>1935.8333333332962</v>
      </c>
      <c r="H457">
        <v>11</v>
      </c>
      <c r="J457" s="17">
        <v>28.4</v>
      </c>
    </row>
    <row r="458" spans="1:10" ht="12.75">
      <c r="A458" s="29">
        <f t="shared" si="7"/>
        <v>1932.7499999999657</v>
      </c>
      <c r="B458">
        <v>10</v>
      </c>
      <c r="D458" s="17">
        <v>43.9</v>
      </c>
      <c r="G458" s="17">
        <v>1974.1666666665947</v>
      </c>
      <c r="H458">
        <v>3</v>
      </c>
      <c r="J458" s="17">
        <v>28.4</v>
      </c>
    </row>
    <row r="459" spans="1:10" ht="12.75">
      <c r="A459" s="29">
        <f t="shared" si="7"/>
        <v>1932.833333333299</v>
      </c>
      <c r="B459">
        <v>11</v>
      </c>
      <c r="D459" s="17">
        <v>27.7</v>
      </c>
      <c r="G459" s="17">
        <v>1993.1666666665774</v>
      </c>
      <c r="H459">
        <v>3</v>
      </c>
      <c r="J459" s="17">
        <v>28.4</v>
      </c>
    </row>
    <row r="460" spans="1:10" ht="12.75">
      <c r="A460" s="29">
        <f t="shared" si="7"/>
        <v>1932.9166666666322</v>
      </c>
      <c r="B460">
        <v>12</v>
      </c>
      <c r="D460" s="17">
        <v>16.2</v>
      </c>
      <c r="G460" s="17">
        <v>1967.166666666601</v>
      </c>
      <c r="H460">
        <v>3</v>
      </c>
      <c r="J460" s="17">
        <v>28.5</v>
      </c>
    </row>
    <row r="461" spans="1:10" ht="12.75">
      <c r="A461" s="29">
        <f t="shared" si="7"/>
        <v>1932.9999999999654</v>
      </c>
      <c r="B461">
        <v>1</v>
      </c>
      <c r="D461" s="17">
        <v>22.4</v>
      </c>
      <c r="G461" s="17">
        <v>1930.1666666666347</v>
      </c>
      <c r="H461">
        <v>3</v>
      </c>
      <c r="J461" s="17">
        <v>28.6</v>
      </c>
    </row>
    <row r="462" spans="1:10" ht="12.75">
      <c r="A462" s="29">
        <f t="shared" si="7"/>
        <v>1933.0833333332987</v>
      </c>
      <c r="B462">
        <v>2</v>
      </c>
      <c r="D462" s="17">
        <v>12.2</v>
      </c>
      <c r="G462" s="17">
        <v>1940.8333333332916</v>
      </c>
      <c r="H462">
        <v>11</v>
      </c>
      <c r="J462" s="17">
        <v>28.6</v>
      </c>
    </row>
    <row r="463" spans="1:10" ht="12.75">
      <c r="A463" s="29">
        <f t="shared" si="7"/>
        <v>1933.166666666632</v>
      </c>
      <c r="B463">
        <v>3</v>
      </c>
      <c r="D463" s="17">
        <v>27</v>
      </c>
      <c r="G463" s="17">
        <v>1931.1666666666338</v>
      </c>
      <c r="H463">
        <v>3</v>
      </c>
      <c r="J463" s="17">
        <v>28.8</v>
      </c>
    </row>
    <row r="464" spans="1:10" ht="12.75">
      <c r="A464" s="29">
        <f t="shared" si="7"/>
        <v>1933.2499999999652</v>
      </c>
      <c r="B464">
        <v>4</v>
      </c>
      <c r="D464" s="17">
        <v>40.9</v>
      </c>
      <c r="G464" s="17">
        <v>1895.8333333333326</v>
      </c>
      <c r="H464">
        <v>11</v>
      </c>
      <c r="J464" s="17">
        <v>28.9</v>
      </c>
    </row>
    <row r="465" spans="1:10" ht="12.75">
      <c r="A465" s="29">
        <f t="shared" si="7"/>
        <v>1933.3333333332985</v>
      </c>
      <c r="B465">
        <v>5</v>
      </c>
      <c r="D465" s="17">
        <v>55.8</v>
      </c>
      <c r="G465" s="17">
        <v>1901.8333333333271</v>
      </c>
      <c r="H465">
        <v>11</v>
      </c>
      <c r="J465" s="17">
        <v>28.9</v>
      </c>
    </row>
    <row r="466" spans="1:10" ht="12.75">
      <c r="A466" s="29">
        <f t="shared" si="7"/>
        <v>1933.4166666666317</v>
      </c>
      <c r="B466">
        <v>6</v>
      </c>
      <c r="D466" s="17">
        <v>72</v>
      </c>
      <c r="G466" s="17">
        <v>1920.1666666666438</v>
      </c>
      <c r="H466">
        <v>3</v>
      </c>
      <c r="J466" s="17">
        <v>28.9</v>
      </c>
    </row>
    <row r="467" spans="1:10" ht="12.75">
      <c r="A467" s="29">
        <f t="shared" si="7"/>
        <v>1933.499999999965</v>
      </c>
      <c r="B467">
        <v>7</v>
      </c>
      <c r="D467" s="17">
        <v>71.4</v>
      </c>
      <c r="G467" s="17">
        <v>1967.833333333267</v>
      </c>
      <c r="H467">
        <v>11</v>
      </c>
      <c r="J467" s="17">
        <v>28.9</v>
      </c>
    </row>
    <row r="468" spans="1:10" ht="12.75">
      <c r="A468" s="29">
        <f t="shared" si="7"/>
        <v>1933.5833333332982</v>
      </c>
      <c r="B468">
        <v>8</v>
      </c>
      <c r="D468" s="17">
        <v>65.8</v>
      </c>
      <c r="G468" s="17">
        <v>1997.1666666665737</v>
      </c>
      <c r="H468">
        <v>3</v>
      </c>
      <c r="J468" s="17">
        <v>28.9</v>
      </c>
    </row>
    <row r="469" spans="1:10" ht="12.75">
      <c r="A469" s="29">
        <f t="shared" si="7"/>
        <v>1933.6666666666315</v>
      </c>
      <c r="B469">
        <v>9</v>
      </c>
      <c r="D469" s="17">
        <v>62.9</v>
      </c>
      <c r="G469" s="17">
        <v>1936.1666666666292</v>
      </c>
      <c r="H469">
        <v>3</v>
      </c>
      <c r="J469" s="17">
        <v>29</v>
      </c>
    </row>
    <row r="470" spans="1:10" ht="12.75">
      <c r="A470" s="29">
        <f t="shared" si="7"/>
        <v>1933.7499999999648</v>
      </c>
      <c r="B470">
        <v>10</v>
      </c>
      <c r="D470" s="17">
        <v>43.6</v>
      </c>
      <c r="G470" s="17">
        <v>1937.8333333332944</v>
      </c>
      <c r="H470">
        <v>11</v>
      </c>
      <c r="J470" s="17">
        <v>29.1</v>
      </c>
    </row>
    <row r="471" spans="1:10" ht="12.75">
      <c r="A471" s="29">
        <f t="shared" si="7"/>
        <v>1933.833333333298</v>
      </c>
      <c r="B471">
        <v>11</v>
      </c>
      <c r="D471" s="17">
        <v>28.2</v>
      </c>
      <c r="G471" s="17">
        <v>2003.1666666665683</v>
      </c>
      <c r="H471">
        <v>3</v>
      </c>
      <c r="J471" s="17">
        <v>29.1</v>
      </c>
    </row>
    <row r="472" spans="1:10" ht="12.75">
      <c r="A472" s="29">
        <f t="shared" si="7"/>
        <v>1933.9166666666313</v>
      </c>
      <c r="B472">
        <v>12</v>
      </c>
      <c r="D472" s="17">
        <v>15.9</v>
      </c>
      <c r="G472" s="17">
        <v>1908.1666666666547</v>
      </c>
      <c r="H472">
        <v>3</v>
      </c>
      <c r="J472" s="17">
        <v>29.2</v>
      </c>
    </row>
    <row r="473" spans="1:10" ht="12.75">
      <c r="A473" s="29">
        <f t="shared" si="7"/>
        <v>1933.9999999999645</v>
      </c>
      <c r="B473">
        <v>1</v>
      </c>
      <c r="D473" s="17">
        <v>20.6</v>
      </c>
      <c r="G473" s="17">
        <v>1922.166666666642</v>
      </c>
      <c r="H473">
        <v>3</v>
      </c>
      <c r="J473" s="17">
        <v>29.2</v>
      </c>
    </row>
    <row r="474" spans="1:10" ht="12.75">
      <c r="A474" s="29">
        <f t="shared" si="7"/>
        <v>1934.0833333332978</v>
      </c>
      <c r="B474">
        <v>2</v>
      </c>
      <c r="D474" s="17">
        <v>13</v>
      </c>
      <c r="G474" s="17">
        <v>1953.1666666666138</v>
      </c>
      <c r="H474">
        <v>3</v>
      </c>
      <c r="J474" s="17">
        <v>29.2</v>
      </c>
    </row>
    <row r="475" spans="1:10" ht="12.75">
      <c r="A475" s="29">
        <f t="shared" si="7"/>
        <v>1934.166666666631</v>
      </c>
      <c r="B475">
        <v>3</v>
      </c>
      <c r="D475" s="17">
        <v>24.8</v>
      </c>
      <c r="G475" s="17">
        <v>1898.8333333333298</v>
      </c>
      <c r="H475">
        <v>11</v>
      </c>
      <c r="J475" s="17">
        <v>29.3</v>
      </c>
    </row>
    <row r="476" spans="1:10" ht="12.75">
      <c r="A476" s="29">
        <f t="shared" si="7"/>
        <v>1934.2499999999643</v>
      </c>
      <c r="B476">
        <v>4</v>
      </c>
      <c r="D476" s="17">
        <v>41.3</v>
      </c>
      <c r="G476" s="17">
        <v>1919.1666666666447</v>
      </c>
      <c r="H476">
        <v>3</v>
      </c>
      <c r="J476" s="17">
        <v>29.4</v>
      </c>
    </row>
    <row r="477" spans="1:10" ht="12.75">
      <c r="A477" s="29">
        <f t="shared" si="7"/>
        <v>1934.3333333332976</v>
      </c>
      <c r="B477">
        <v>5</v>
      </c>
      <c r="D477" s="17">
        <v>61.8</v>
      </c>
      <c r="G477" s="17">
        <v>1958.1666666666092</v>
      </c>
      <c r="H477">
        <v>3</v>
      </c>
      <c r="J477" s="17">
        <v>29.6</v>
      </c>
    </row>
    <row r="478" spans="1:10" ht="12.75">
      <c r="A478" s="29">
        <f t="shared" si="7"/>
        <v>1934.4166666666308</v>
      </c>
      <c r="B478">
        <v>6</v>
      </c>
      <c r="D478" s="17">
        <v>68.6</v>
      </c>
      <c r="G478" s="17">
        <v>1976.1666666665928</v>
      </c>
      <c r="H478">
        <v>3</v>
      </c>
      <c r="J478" s="17">
        <v>29.7</v>
      </c>
    </row>
    <row r="479" spans="1:10" ht="12.75">
      <c r="A479" s="29">
        <f t="shared" si="7"/>
        <v>1934.499999999964</v>
      </c>
      <c r="B479">
        <v>7</v>
      </c>
      <c r="D479" s="17">
        <v>70.7</v>
      </c>
      <c r="G479" s="17">
        <v>1997.8333333332398</v>
      </c>
      <c r="H479">
        <v>11</v>
      </c>
      <c r="J479" s="17">
        <v>29.7</v>
      </c>
    </row>
    <row r="480" spans="1:10" ht="12.75">
      <c r="A480" s="29">
        <f t="shared" si="7"/>
        <v>1934.5833333332973</v>
      </c>
      <c r="B480">
        <v>8</v>
      </c>
      <c r="D480" s="17">
        <v>64.6</v>
      </c>
      <c r="G480" s="17">
        <v>1925.8333333333053</v>
      </c>
      <c r="H480">
        <v>11</v>
      </c>
      <c r="J480" s="17">
        <v>29.8</v>
      </c>
    </row>
    <row r="481" spans="1:10" ht="12.75">
      <c r="A481" s="29">
        <f t="shared" si="7"/>
        <v>1934.6666666666306</v>
      </c>
      <c r="B481">
        <v>9</v>
      </c>
      <c r="D481" s="17">
        <v>56.3</v>
      </c>
      <c r="G481" s="17">
        <v>1992.1666666665783</v>
      </c>
      <c r="H481">
        <v>3</v>
      </c>
      <c r="J481" s="17">
        <v>30.1</v>
      </c>
    </row>
    <row r="482" spans="1:10" ht="12.75">
      <c r="A482" s="29">
        <f t="shared" si="7"/>
        <v>1934.7499999999638</v>
      </c>
      <c r="B482">
        <v>10</v>
      </c>
      <c r="D482" s="17">
        <v>49.1</v>
      </c>
      <c r="G482" s="17">
        <v>2009.1666666665628</v>
      </c>
      <c r="H482">
        <v>3</v>
      </c>
      <c r="J482" s="17">
        <v>30.1</v>
      </c>
    </row>
    <row r="483" spans="1:10" ht="12.75">
      <c r="A483" s="29">
        <f t="shared" si="7"/>
        <v>1934.833333333297</v>
      </c>
      <c r="B483">
        <v>11</v>
      </c>
      <c r="D483" s="17">
        <v>35.8</v>
      </c>
      <c r="G483" s="17">
        <v>1916.8333333333135</v>
      </c>
      <c r="H483">
        <v>11</v>
      </c>
      <c r="J483" s="17">
        <v>30.2</v>
      </c>
    </row>
    <row r="484" spans="1:10" ht="12.75">
      <c r="A484" s="29">
        <f t="shared" si="7"/>
        <v>1934.9166666666304</v>
      </c>
      <c r="B484">
        <v>12</v>
      </c>
      <c r="D484" s="17">
        <v>14.3</v>
      </c>
      <c r="G484" s="17">
        <v>1920.8333333333098</v>
      </c>
      <c r="H484">
        <v>11</v>
      </c>
      <c r="J484" s="17">
        <v>30.2</v>
      </c>
    </row>
    <row r="485" spans="1:10" ht="12.75">
      <c r="A485" s="29">
        <f t="shared" si="7"/>
        <v>1934.9999999999636</v>
      </c>
      <c r="B485">
        <v>1</v>
      </c>
      <c r="D485" s="17">
        <v>9.7</v>
      </c>
      <c r="G485" s="17">
        <v>1993.8333333332434</v>
      </c>
      <c r="H485">
        <v>11</v>
      </c>
      <c r="J485" s="17">
        <v>30.2</v>
      </c>
    </row>
    <row r="486" spans="1:10" ht="12.75">
      <c r="A486" s="29">
        <f t="shared" si="7"/>
        <v>1935.0833333332969</v>
      </c>
      <c r="B486">
        <v>2</v>
      </c>
      <c r="D486" s="17">
        <v>19.6</v>
      </c>
      <c r="G486" s="17">
        <v>1963.1666666666047</v>
      </c>
      <c r="H486">
        <v>3</v>
      </c>
      <c r="J486" s="17">
        <v>30.4</v>
      </c>
    </row>
    <row r="487" spans="1:10" ht="12.75">
      <c r="A487" s="29">
        <f t="shared" si="7"/>
        <v>1935.1666666666301</v>
      </c>
      <c r="B487">
        <v>3</v>
      </c>
      <c r="D487" s="17">
        <v>30.5</v>
      </c>
      <c r="G487" s="17">
        <v>1935.1666666666301</v>
      </c>
      <c r="H487">
        <v>3</v>
      </c>
      <c r="J487" s="17">
        <v>30.5</v>
      </c>
    </row>
    <row r="488" spans="1:10" ht="12.75">
      <c r="A488" s="29">
        <f t="shared" si="7"/>
        <v>1935.2499999999634</v>
      </c>
      <c r="B488">
        <v>4</v>
      </c>
      <c r="D488" s="17">
        <v>40.7</v>
      </c>
      <c r="G488" s="17">
        <v>1988.166666666582</v>
      </c>
      <c r="H488">
        <v>3</v>
      </c>
      <c r="J488" s="17">
        <v>30.5</v>
      </c>
    </row>
    <row r="489" spans="1:10" ht="12.75">
      <c r="A489" s="29">
        <f t="shared" si="7"/>
        <v>1935.3333333332967</v>
      </c>
      <c r="B489">
        <v>5</v>
      </c>
      <c r="D489" s="17">
        <v>50.2</v>
      </c>
      <c r="G489" s="17">
        <v>1992.8333333332444</v>
      </c>
      <c r="H489">
        <v>11</v>
      </c>
      <c r="J489" s="17">
        <v>30.5</v>
      </c>
    </row>
    <row r="490" spans="1:10" ht="12.75">
      <c r="A490" s="29">
        <f t="shared" si="7"/>
        <v>1935.41666666663</v>
      </c>
      <c r="B490">
        <v>6</v>
      </c>
      <c r="D490" s="17">
        <v>60.1</v>
      </c>
      <c r="G490" s="17">
        <v>1927.8333333333035</v>
      </c>
      <c r="H490">
        <v>11</v>
      </c>
      <c r="J490" s="17">
        <v>30.7</v>
      </c>
    </row>
    <row r="491" spans="1:10" ht="12.75">
      <c r="A491" s="29">
        <f t="shared" si="7"/>
        <v>1935.4999999999632</v>
      </c>
      <c r="B491">
        <v>7</v>
      </c>
      <c r="D491" s="17">
        <v>73.6</v>
      </c>
      <c r="G491" s="17">
        <v>1945.833333333287</v>
      </c>
      <c r="H491">
        <v>11</v>
      </c>
      <c r="J491" s="17">
        <v>30.7</v>
      </c>
    </row>
    <row r="492" spans="1:10" ht="12.75">
      <c r="A492" s="29">
        <f t="shared" si="7"/>
        <v>1935.5833333332964</v>
      </c>
      <c r="B492">
        <v>8</v>
      </c>
      <c r="D492" s="17">
        <v>67.4</v>
      </c>
      <c r="G492" s="17">
        <v>2015.1666666665574</v>
      </c>
      <c r="H492">
        <v>3</v>
      </c>
      <c r="J492" s="17">
        <v>30.7</v>
      </c>
    </row>
    <row r="493" spans="1:10" ht="12.75">
      <c r="A493" s="29">
        <f t="shared" si="7"/>
        <v>1935.6666666666297</v>
      </c>
      <c r="B493">
        <v>9</v>
      </c>
      <c r="D493" s="17">
        <v>57.5</v>
      </c>
      <c r="G493" s="17">
        <v>1969.8333333332653</v>
      </c>
      <c r="H493">
        <v>11</v>
      </c>
      <c r="J493" s="17">
        <v>30.8</v>
      </c>
    </row>
    <row r="494" spans="1:10" ht="12.75">
      <c r="A494" s="29">
        <f t="shared" si="7"/>
        <v>1935.749999999963</v>
      </c>
      <c r="B494">
        <v>10</v>
      </c>
      <c r="D494" s="17">
        <v>46</v>
      </c>
      <c r="G494" s="17">
        <v>1978.833333333257</v>
      </c>
      <c r="H494">
        <v>11</v>
      </c>
      <c r="J494" s="17">
        <v>30.8</v>
      </c>
    </row>
    <row r="495" spans="1:10" ht="12.75">
      <c r="A495" s="29">
        <f t="shared" si="7"/>
        <v>1935.8333333332962</v>
      </c>
      <c r="B495">
        <v>11</v>
      </c>
      <c r="D495" s="17">
        <v>28.4</v>
      </c>
      <c r="G495" s="17">
        <v>2013.8333333332253</v>
      </c>
      <c r="H495">
        <v>11</v>
      </c>
      <c r="J495" s="17">
        <v>30.8</v>
      </c>
    </row>
    <row r="496" spans="1:10" ht="12.75">
      <c r="A496" s="29">
        <f t="shared" si="7"/>
        <v>1935.9166666666295</v>
      </c>
      <c r="B496">
        <v>12</v>
      </c>
      <c r="D496" s="17">
        <v>16.9</v>
      </c>
      <c r="G496" s="17">
        <v>1925.1666666666392</v>
      </c>
      <c r="H496">
        <v>3</v>
      </c>
      <c r="J496" s="17">
        <v>30.9</v>
      </c>
    </row>
    <row r="497" spans="1:10" ht="12.75">
      <c r="A497" s="29">
        <f t="shared" si="7"/>
        <v>1935.9999999999627</v>
      </c>
      <c r="B497">
        <v>1</v>
      </c>
      <c r="D497" s="17">
        <v>6.6</v>
      </c>
      <c r="G497" s="17">
        <v>1929.1666666666356</v>
      </c>
      <c r="H497">
        <v>3</v>
      </c>
      <c r="J497" s="17">
        <v>31</v>
      </c>
    </row>
    <row r="498" spans="1:10" ht="12.75">
      <c r="A498" s="29">
        <f t="shared" si="7"/>
        <v>1936.083333333296</v>
      </c>
      <c r="B498">
        <v>2</v>
      </c>
      <c r="D498" s="17">
        <v>0.4</v>
      </c>
      <c r="G498" s="17">
        <v>1957.8333333332762</v>
      </c>
      <c r="H498">
        <v>11</v>
      </c>
      <c r="J498" s="17">
        <v>31.1</v>
      </c>
    </row>
    <row r="499" spans="1:10" ht="12.75">
      <c r="A499" s="29">
        <f t="shared" si="7"/>
        <v>1936.1666666666292</v>
      </c>
      <c r="B499">
        <v>3</v>
      </c>
      <c r="D499" s="17">
        <v>29</v>
      </c>
      <c r="G499" s="17">
        <v>1972.8333333332625</v>
      </c>
      <c r="H499">
        <v>11</v>
      </c>
      <c r="J499" s="17">
        <v>31.1</v>
      </c>
    </row>
    <row r="500" spans="1:10" ht="12.75">
      <c r="A500" s="29">
        <f t="shared" si="7"/>
        <v>1936.2499999999625</v>
      </c>
      <c r="B500">
        <v>4</v>
      </c>
      <c r="D500" s="17">
        <v>36.8</v>
      </c>
      <c r="G500" s="17">
        <v>1982.8333333332534</v>
      </c>
      <c r="H500">
        <v>11</v>
      </c>
      <c r="J500" s="17">
        <v>31.1</v>
      </c>
    </row>
    <row r="501" spans="1:10" ht="12.75">
      <c r="A501" s="29">
        <f t="shared" si="7"/>
        <v>1936.3333333332957</v>
      </c>
      <c r="B501">
        <v>5</v>
      </c>
      <c r="D501" s="17">
        <v>59.6</v>
      </c>
      <c r="G501" s="17">
        <v>1905.1666666666574</v>
      </c>
      <c r="H501">
        <v>3</v>
      </c>
      <c r="J501" s="17">
        <v>31.2</v>
      </c>
    </row>
    <row r="502" spans="1:10" ht="12.75">
      <c r="A502" s="29">
        <f t="shared" si="7"/>
        <v>1936.416666666629</v>
      </c>
      <c r="B502">
        <v>6</v>
      </c>
      <c r="D502" s="17">
        <v>62.2</v>
      </c>
      <c r="G502" s="17">
        <v>1907.8333333333217</v>
      </c>
      <c r="H502">
        <v>11</v>
      </c>
      <c r="J502" s="17">
        <v>31.2</v>
      </c>
    </row>
    <row r="503" spans="1:10" ht="12.75">
      <c r="A503" s="29">
        <f t="shared" si="7"/>
        <v>1936.4999999999623</v>
      </c>
      <c r="B503">
        <v>7</v>
      </c>
      <c r="D503" s="17">
        <v>74.4</v>
      </c>
      <c r="G503" s="17">
        <v>1979.8333333332562</v>
      </c>
      <c r="H503">
        <v>11</v>
      </c>
      <c r="J503" s="17">
        <v>31.2</v>
      </c>
    </row>
    <row r="504" spans="1:10" ht="12.75">
      <c r="A504" s="29">
        <f t="shared" si="7"/>
        <v>1936.5833333332955</v>
      </c>
      <c r="B504">
        <v>8</v>
      </c>
      <c r="D504" s="17">
        <v>69.5</v>
      </c>
      <c r="G504" s="17">
        <v>1970.8333333332644</v>
      </c>
      <c r="H504">
        <v>11</v>
      </c>
      <c r="J504" s="17">
        <v>31.3</v>
      </c>
    </row>
    <row r="505" spans="1:10" ht="12.75">
      <c r="A505" s="29">
        <f t="shared" si="7"/>
        <v>1936.6666666666288</v>
      </c>
      <c r="B505">
        <v>9</v>
      </c>
      <c r="D505" s="17">
        <v>61.4</v>
      </c>
      <c r="G505" s="17">
        <v>1998.1666666665728</v>
      </c>
      <c r="H505">
        <v>3</v>
      </c>
      <c r="J505" s="17">
        <v>31.3</v>
      </c>
    </row>
    <row r="506" spans="1:10" ht="12.75">
      <c r="A506" s="29">
        <f t="shared" si="7"/>
        <v>1936.749999999962</v>
      </c>
      <c r="B506">
        <v>10</v>
      </c>
      <c r="D506" s="17">
        <v>43.2</v>
      </c>
      <c r="G506" s="17">
        <v>1942.8333333332898</v>
      </c>
      <c r="H506">
        <v>11</v>
      </c>
      <c r="J506" s="17">
        <v>31.4</v>
      </c>
    </row>
    <row r="507" spans="1:10" ht="12.75">
      <c r="A507" s="29">
        <f t="shared" si="7"/>
        <v>1936.8333333332953</v>
      </c>
      <c r="B507">
        <v>11</v>
      </c>
      <c r="D507" s="17">
        <v>28.2</v>
      </c>
      <c r="G507" s="17">
        <v>1956.833333333277</v>
      </c>
      <c r="H507">
        <v>11</v>
      </c>
      <c r="J507" s="17">
        <v>31.4</v>
      </c>
    </row>
    <row r="508" spans="1:10" ht="12.75">
      <c r="A508" s="29">
        <f t="shared" si="7"/>
        <v>1936.9166666666285</v>
      </c>
      <c r="B508">
        <v>12</v>
      </c>
      <c r="D508" s="17">
        <v>21.3</v>
      </c>
      <c r="G508" s="17">
        <v>1966.833333333268</v>
      </c>
      <c r="H508">
        <v>11</v>
      </c>
      <c r="J508" s="17">
        <v>31.4</v>
      </c>
    </row>
    <row r="509" spans="1:10" ht="12.75">
      <c r="A509" s="29">
        <f t="shared" si="7"/>
        <v>1936.9999999999618</v>
      </c>
      <c r="B509">
        <v>1</v>
      </c>
      <c r="D509" s="17">
        <v>8.9</v>
      </c>
      <c r="G509" s="17">
        <v>2002.8333333332353</v>
      </c>
      <c r="H509">
        <v>11</v>
      </c>
      <c r="J509" s="17">
        <v>31.4</v>
      </c>
    </row>
    <row r="510" spans="1:10" ht="12.75">
      <c r="A510" s="29">
        <f t="shared" si="7"/>
        <v>1937.083333333295</v>
      </c>
      <c r="B510">
        <v>2</v>
      </c>
      <c r="D510" s="17">
        <v>14.1</v>
      </c>
      <c r="G510" s="17">
        <v>1906.8333333333226</v>
      </c>
      <c r="H510">
        <v>11</v>
      </c>
      <c r="J510" s="17">
        <v>31.5</v>
      </c>
    </row>
    <row r="511" spans="1:10" ht="12.75">
      <c r="A511" s="29">
        <f t="shared" si="7"/>
        <v>1937.1666666666283</v>
      </c>
      <c r="B511">
        <v>3</v>
      </c>
      <c r="D511" s="17">
        <v>24.3</v>
      </c>
      <c r="G511" s="17">
        <v>1924.8333333333062</v>
      </c>
      <c r="H511">
        <v>11</v>
      </c>
      <c r="J511" s="17">
        <v>31.5</v>
      </c>
    </row>
    <row r="512" spans="1:10" ht="12.75">
      <c r="A512" s="29">
        <f t="shared" si="7"/>
        <v>1937.2499999999616</v>
      </c>
      <c r="B512">
        <v>4</v>
      </c>
      <c r="D512" s="17">
        <v>40.4</v>
      </c>
      <c r="G512" s="17">
        <v>1961.1666666666065</v>
      </c>
      <c r="H512">
        <v>3</v>
      </c>
      <c r="J512" s="17">
        <v>31.5</v>
      </c>
    </row>
    <row r="513" spans="1:10" ht="12.75">
      <c r="A513" s="29">
        <f t="shared" si="7"/>
        <v>1937.3333333332948</v>
      </c>
      <c r="B513">
        <v>5</v>
      </c>
      <c r="D513" s="17">
        <v>55.9</v>
      </c>
      <c r="G513" s="17">
        <v>1983.1666666665865</v>
      </c>
      <c r="H513">
        <v>3</v>
      </c>
      <c r="J513" s="17">
        <v>31.5</v>
      </c>
    </row>
    <row r="514" spans="1:10" ht="12.75">
      <c r="A514" s="29">
        <f t="shared" si="7"/>
        <v>1937.416666666628</v>
      </c>
      <c r="B514">
        <v>6</v>
      </c>
      <c r="D514" s="17">
        <v>63.5</v>
      </c>
      <c r="G514" s="17">
        <v>1907.1666666666556</v>
      </c>
      <c r="H514">
        <v>3</v>
      </c>
      <c r="J514" s="17">
        <v>31.6</v>
      </c>
    </row>
    <row r="515" spans="1:10" ht="12.75">
      <c r="A515" s="29">
        <f t="shared" si="7"/>
        <v>1937.4999999999613</v>
      </c>
      <c r="B515">
        <v>7</v>
      </c>
      <c r="D515" s="17">
        <v>71.2</v>
      </c>
      <c r="G515" s="17">
        <v>1977.833333333258</v>
      </c>
      <c r="H515">
        <v>11</v>
      </c>
      <c r="J515" s="17">
        <v>31.6</v>
      </c>
    </row>
    <row r="516" spans="1:10" ht="12.75">
      <c r="A516" s="29">
        <f t="shared" si="7"/>
        <v>1937.5833333332946</v>
      </c>
      <c r="B516">
        <v>8</v>
      </c>
      <c r="D516" s="17">
        <v>72.1</v>
      </c>
      <c r="G516" s="17">
        <v>1994.1666666665765</v>
      </c>
      <c r="H516">
        <v>3</v>
      </c>
      <c r="J516" s="17">
        <v>31.6</v>
      </c>
    </row>
    <row r="517" spans="1:10" ht="12.75">
      <c r="A517" s="29">
        <f t="shared" si="7"/>
        <v>1937.6666666666279</v>
      </c>
      <c r="B517">
        <v>9</v>
      </c>
      <c r="D517" s="17">
        <v>59</v>
      </c>
      <c r="G517" s="17">
        <v>1998.0833333332396</v>
      </c>
      <c r="H517">
        <v>2</v>
      </c>
      <c r="J517" s="17">
        <v>31.6</v>
      </c>
    </row>
    <row r="518" spans="1:10" ht="12.75">
      <c r="A518" s="29">
        <f t="shared" si="7"/>
        <v>1937.7499999999611</v>
      </c>
      <c r="B518">
        <v>10</v>
      </c>
      <c r="D518" s="17">
        <v>43.1</v>
      </c>
      <c r="G518" s="17">
        <v>2006.1666666665656</v>
      </c>
      <c r="H518">
        <v>3</v>
      </c>
      <c r="J518" s="17">
        <v>31.6</v>
      </c>
    </row>
    <row r="519" spans="1:10" ht="12.75">
      <c r="A519" s="29">
        <f aca="true" t="shared" si="8" ref="A519:A582">A518+1/12</f>
        <v>1937.8333333332944</v>
      </c>
      <c r="B519">
        <v>11</v>
      </c>
      <c r="D519" s="17">
        <v>29.1</v>
      </c>
      <c r="G519" s="17">
        <v>1961.8333333332725</v>
      </c>
      <c r="H519">
        <v>11</v>
      </c>
      <c r="J519" s="17">
        <v>31.7</v>
      </c>
    </row>
    <row r="520" spans="1:10" ht="12.75">
      <c r="A520" s="29">
        <f t="shared" si="8"/>
        <v>1937.9166666666276</v>
      </c>
      <c r="B520">
        <v>12</v>
      </c>
      <c r="D520" s="17">
        <v>15.3</v>
      </c>
      <c r="G520" s="17">
        <v>1905.8333333333235</v>
      </c>
      <c r="H520">
        <v>11</v>
      </c>
      <c r="J520" s="17">
        <v>31.8</v>
      </c>
    </row>
    <row r="521" spans="1:10" ht="12.75">
      <c r="A521" s="29">
        <f t="shared" si="8"/>
        <v>1937.999999999961</v>
      </c>
      <c r="B521">
        <v>1</v>
      </c>
      <c r="D521" s="17">
        <v>12.2</v>
      </c>
      <c r="G521" s="17">
        <v>1911.166666666652</v>
      </c>
      <c r="H521">
        <v>3</v>
      </c>
      <c r="J521" s="17">
        <v>31.8</v>
      </c>
    </row>
    <row r="522" spans="1:10" ht="12.75">
      <c r="A522" s="29">
        <f t="shared" si="8"/>
        <v>1938.0833333332941</v>
      </c>
      <c r="B522">
        <v>2</v>
      </c>
      <c r="D522" s="17">
        <v>21.1</v>
      </c>
      <c r="G522" s="17">
        <v>1999.166666666572</v>
      </c>
      <c r="H522">
        <v>3</v>
      </c>
      <c r="J522" s="17">
        <v>31.8</v>
      </c>
    </row>
    <row r="523" spans="1:10" ht="12.75">
      <c r="A523" s="29">
        <f t="shared" si="8"/>
        <v>1938.1666666666274</v>
      </c>
      <c r="B523">
        <v>3</v>
      </c>
      <c r="D523" s="17">
        <v>34.7</v>
      </c>
      <c r="G523" s="17">
        <v>2015.9166666665567</v>
      </c>
      <c r="H523">
        <v>12</v>
      </c>
      <c r="J523" s="17">
        <v>31.8</v>
      </c>
    </row>
    <row r="524" spans="1:10" ht="12.75">
      <c r="A524" s="29">
        <f t="shared" si="8"/>
        <v>1938.2499999999607</v>
      </c>
      <c r="B524">
        <v>4</v>
      </c>
      <c r="D524" s="17">
        <v>44</v>
      </c>
      <c r="G524" s="17">
        <v>1991.1666666665792</v>
      </c>
      <c r="H524">
        <v>3</v>
      </c>
      <c r="J524" s="17">
        <v>32</v>
      </c>
    </row>
    <row r="525" spans="1:10" ht="12.75">
      <c r="A525" s="29">
        <f t="shared" si="8"/>
        <v>1938.333333333294</v>
      </c>
      <c r="B525">
        <v>5</v>
      </c>
      <c r="D525" s="17">
        <v>54.1</v>
      </c>
      <c r="G525" s="17">
        <v>1938.8333333332935</v>
      </c>
      <c r="H525">
        <v>11</v>
      </c>
      <c r="J525" s="17">
        <v>32.1</v>
      </c>
    </row>
    <row r="526" spans="1:10" ht="12.75">
      <c r="A526" s="29">
        <f t="shared" si="8"/>
        <v>1938.4166666666272</v>
      </c>
      <c r="B526">
        <v>6</v>
      </c>
      <c r="D526" s="17">
        <v>63.4</v>
      </c>
      <c r="G526" s="17">
        <v>1986.1666666665838</v>
      </c>
      <c r="H526">
        <v>3</v>
      </c>
      <c r="J526" s="17">
        <v>32.1</v>
      </c>
    </row>
    <row r="527" spans="1:10" ht="12.75">
      <c r="A527" s="29">
        <f t="shared" si="8"/>
        <v>1938.4999999999604</v>
      </c>
      <c r="B527">
        <v>7</v>
      </c>
      <c r="D527" s="17">
        <v>68.8</v>
      </c>
      <c r="G527" s="17">
        <v>1898.1666666666638</v>
      </c>
      <c r="H527">
        <v>3</v>
      </c>
      <c r="J527" s="17">
        <v>32.2</v>
      </c>
    </row>
    <row r="528" spans="1:10" ht="12.75">
      <c r="A528" s="29">
        <f t="shared" si="8"/>
        <v>1938.5833333332937</v>
      </c>
      <c r="B528">
        <v>8</v>
      </c>
      <c r="D528" s="17">
        <v>69.4</v>
      </c>
      <c r="G528" s="17">
        <v>1942.1666666666238</v>
      </c>
      <c r="H528">
        <v>3</v>
      </c>
      <c r="J528" s="17">
        <v>32.2</v>
      </c>
    </row>
    <row r="529" spans="1:10" ht="12.75">
      <c r="A529" s="29">
        <f t="shared" si="8"/>
        <v>1938.666666666627</v>
      </c>
      <c r="B529">
        <v>9</v>
      </c>
      <c r="D529" s="17">
        <v>58</v>
      </c>
      <c r="G529" s="17">
        <v>1966.166666666602</v>
      </c>
      <c r="H529">
        <v>3</v>
      </c>
      <c r="J529" s="17">
        <v>32.2</v>
      </c>
    </row>
    <row r="530" spans="1:10" ht="12.75">
      <c r="A530" s="29">
        <f t="shared" si="8"/>
        <v>1938.7499999999602</v>
      </c>
      <c r="B530">
        <v>10</v>
      </c>
      <c r="D530" s="17">
        <v>51.2</v>
      </c>
      <c r="G530" s="17">
        <v>1965.833333333269</v>
      </c>
      <c r="H530">
        <v>11</v>
      </c>
      <c r="J530" s="17">
        <v>32.3</v>
      </c>
    </row>
    <row r="531" spans="1:10" ht="12.75">
      <c r="A531" s="29">
        <f t="shared" si="8"/>
        <v>1938.8333333332935</v>
      </c>
      <c r="B531">
        <v>11</v>
      </c>
      <c r="D531" s="17">
        <v>32.1</v>
      </c>
      <c r="G531" s="17">
        <v>1968.8333333332662</v>
      </c>
      <c r="H531">
        <v>11</v>
      </c>
      <c r="J531" s="17">
        <v>32.3</v>
      </c>
    </row>
    <row r="532" spans="1:10" ht="12.75">
      <c r="A532" s="29">
        <f t="shared" si="8"/>
        <v>1938.9166666666267</v>
      </c>
      <c r="B532">
        <v>12</v>
      </c>
      <c r="D532" s="17">
        <v>18.6</v>
      </c>
      <c r="G532" s="17">
        <v>1984.8333333332516</v>
      </c>
      <c r="H532">
        <v>11</v>
      </c>
      <c r="J532" s="17">
        <v>32.3</v>
      </c>
    </row>
    <row r="533" spans="1:10" ht="12.75">
      <c r="A533" s="29">
        <f t="shared" si="8"/>
        <v>1938.99999999996</v>
      </c>
      <c r="B533">
        <v>1</v>
      </c>
      <c r="D533" s="17">
        <v>19.1</v>
      </c>
      <c r="G533" s="17">
        <v>1995.1666666665756</v>
      </c>
      <c r="H533">
        <v>3</v>
      </c>
      <c r="J533" s="17">
        <v>32.3</v>
      </c>
    </row>
    <row r="534" spans="1:10" ht="12.75">
      <c r="A534" s="29">
        <f t="shared" si="8"/>
        <v>1939.0833333332932</v>
      </c>
      <c r="B534">
        <v>2</v>
      </c>
      <c r="D534" s="17">
        <v>11.8</v>
      </c>
      <c r="G534" s="17">
        <v>2000.833333333237</v>
      </c>
      <c r="H534">
        <v>11</v>
      </c>
      <c r="J534" s="17">
        <v>32.4</v>
      </c>
    </row>
    <row r="535" spans="1:10" ht="12.75">
      <c r="A535" s="29">
        <f t="shared" si="8"/>
        <v>1939.1666666666265</v>
      </c>
      <c r="B535">
        <v>3</v>
      </c>
      <c r="D535" s="17">
        <v>27</v>
      </c>
      <c r="G535" s="17">
        <v>1914.8333333333153</v>
      </c>
      <c r="H535">
        <v>11</v>
      </c>
      <c r="J535" s="17">
        <v>32.5</v>
      </c>
    </row>
    <row r="536" spans="1:10" ht="12.75">
      <c r="A536" s="29">
        <f t="shared" si="8"/>
        <v>1939.2499999999598</v>
      </c>
      <c r="B536">
        <v>4</v>
      </c>
      <c r="D536" s="17">
        <v>39.5</v>
      </c>
      <c r="G536" s="17">
        <v>1921.1666666666429</v>
      </c>
      <c r="H536">
        <v>3</v>
      </c>
      <c r="J536" s="17">
        <v>32.6</v>
      </c>
    </row>
    <row r="537" spans="1:10" ht="12.75">
      <c r="A537" s="29">
        <f t="shared" si="8"/>
        <v>1939.333333333293</v>
      </c>
      <c r="B537">
        <v>5</v>
      </c>
      <c r="D537" s="17">
        <v>58.9</v>
      </c>
      <c r="G537" s="17">
        <v>1946.8333333332862</v>
      </c>
      <c r="H537">
        <v>11</v>
      </c>
      <c r="J537" s="17">
        <v>32.6</v>
      </c>
    </row>
    <row r="538" spans="1:10" ht="12.75">
      <c r="A538" s="29">
        <f t="shared" si="8"/>
        <v>1939.4166666666263</v>
      </c>
      <c r="B538">
        <v>6</v>
      </c>
      <c r="D538" s="17">
        <v>65.5</v>
      </c>
      <c r="G538" s="17">
        <v>1973.8333333332616</v>
      </c>
      <c r="H538">
        <v>11</v>
      </c>
      <c r="J538" s="17">
        <v>32.6</v>
      </c>
    </row>
    <row r="539" spans="1:10" ht="12.75">
      <c r="A539" s="29">
        <f t="shared" si="8"/>
        <v>1939.4999999999595</v>
      </c>
      <c r="B539">
        <v>7</v>
      </c>
      <c r="D539" s="17">
        <v>70.4</v>
      </c>
      <c r="G539" s="17">
        <v>1971.8333333332635</v>
      </c>
      <c r="H539">
        <v>11</v>
      </c>
      <c r="J539" s="17">
        <v>32.7</v>
      </c>
    </row>
    <row r="540" spans="1:10" ht="12.75">
      <c r="A540" s="29">
        <f t="shared" si="8"/>
        <v>1939.5833333332928</v>
      </c>
      <c r="B540">
        <v>8</v>
      </c>
      <c r="D540" s="17">
        <v>67.1</v>
      </c>
      <c r="G540" s="17">
        <v>1949.8333333332835</v>
      </c>
      <c r="H540">
        <v>11</v>
      </c>
      <c r="J540" s="17">
        <v>32.8</v>
      </c>
    </row>
    <row r="541" spans="1:10" ht="12.75">
      <c r="A541" s="29">
        <f t="shared" si="8"/>
        <v>1939.666666666626</v>
      </c>
      <c r="B541">
        <v>9</v>
      </c>
      <c r="D541" s="17">
        <v>60.9</v>
      </c>
      <c r="G541" s="17">
        <v>2007.8333333332307</v>
      </c>
      <c r="H541">
        <v>11</v>
      </c>
      <c r="J541" s="17">
        <v>32.8</v>
      </c>
    </row>
    <row r="542" spans="1:10" ht="12.75">
      <c r="A542" s="29">
        <f t="shared" si="8"/>
        <v>1939.7499999999593</v>
      </c>
      <c r="B542">
        <v>10</v>
      </c>
      <c r="D542" s="17">
        <v>46.3</v>
      </c>
      <c r="G542" s="17">
        <v>2003.8333333332343</v>
      </c>
      <c r="H542">
        <v>11</v>
      </c>
      <c r="J542" s="17">
        <v>32.9</v>
      </c>
    </row>
    <row r="543" spans="1:10" ht="12.75">
      <c r="A543" s="29">
        <f t="shared" si="8"/>
        <v>1939.8333333332926</v>
      </c>
      <c r="B543">
        <v>11</v>
      </c>
      <c r="D543" s="17">
        <v>33.4</v>
      </c>
      <c r="G543" s="17">
        <v>1981.1666666665883</v>
      </c>
      <c r="H543">
        <v>3</v>
      </c>
      <c r="J543" s="17">
        <v>33</v>
      </c>
    </row>
    <row r="544" spans="1:10" ht="12.75">
      <c r="A544" s="29">
        <f t="shared" si="8"/>
        <v>1939.9166666666258</v>
      </c>
      <c r="B544">
        <v>12</v>
      </c>
      <c r="D544" s="17">
        <v>26.6</v>
      </c>
      <c r="G544" s="17">
        <v>1915.8333333333144</v>
      </c>
      <c r="H544">
        <v>11</v>
      </c>
      <c r="J544" s="17">
        <v>33.2</v>
      </c>
    </row>
    <row r="545" spans="1:10" ht="12.75">
      <c r="A545" s="29">
        <f t="shared" si="8"/>
        <v>1939.999999999959</v>
      </c>
      <c r="B545">
        <v>1</v>
      </c>
      <c r="D545" s="17">
        <v>6.9</v>
      </c>
      <c r="G545" s="17">
        <v>1980.8333333332553</v>
      </c>
      <c r="H545">
        <v>11</v>
      </c>
      <c r="J545" s="17">
        <v>33.3</v>
      </c>
    </row>
    <row r="546" spans="1:10" ht="12.75">
      <c r="A546" s="29">
        <f t="shared" si="8"/>
        <v>1940.0833333332923</v>
      </c>
      <c r="B546">
        <v>2</v>
      </c>
      <c r="D546" s="17">
        <v>19</v>
      </c>
      <c r="G546" s="17">
        <v>1990.16666666658</v>
      </c>
      <c r="H546">
        <v>3</v>
      </c>
      <c r="J546" s="17">
        <v>33.3</v>
      </c>
    </row>
    <row r="547" spans="1:10" ht="12.75">
      <c r="A547" s="29">
        <f t="shared" si="8"/>
        <v>1940.1666666666256</v>
      </c>
      <c r="B547">
        <v>3</v>
      </c>
      <c r="D547" s="17">
        <v>21.9</v>
      </c>
      <c r="G547" s="17">
        <v>2008.8333333332298</v>
      </c>
      <c r="H547">
        <v>11</v>
      </c>
      <c r="J547" s="17">
        <v>33.3</v>
      </c>
    </row>
    <row r="548" spans="1:10" ht="12.75">
      <c r="A548" s="29">
        <f t="shared" si="8"/>
        <v>1940.2499999999588</v>
      </c>
      <c r="B548">
        <v>4</v>
      </c>
      <c r="D548" s="17">
        <v>39.8</v>
      </c>
      <c r="G548" s="17">
        <v>1908.8333333333208</v>
      </c>
      <c r="H548">
        <v>11</v>
      </c>
      <c r="J548" s="17">
        <v>33.4</v>
      </c>
    </row>
    <row r="549" spans="1:10" ht="12.75">
      <c r="A549" s="29">
        <f t="shared" si="8"/>
        <v>1940.333333333292</v>
      </c>
      <c r="B549">
        <v>5</v>
      </c>
      <c r="D549" s="17">
        <v>51.8</v>
      </c>
      <c r="G549" s="17">
        <v>1912.8333333333171</v>
      </c>
      <c r="H549">
        <v>11</v>
      </c>
      <c r="J549" s="17">
        <v>33.4</v>
      </c>
    </row>
    <row r="550" spans="1:10" ht="12.75">
      <c r="A550" s="29">
        <f t="shared" si="8"/>
        <v>1940.4166666666254</v>
      </c>
      <c r="B550">
        <v>6</v>
      </c>
      <c r="D550" s="17">
        <v>63.9</v>
      </c>
      <c r="G550" s="17">
        <v>1939.8333333332926</v>
      </c>
      <c r="H550">
        <v>11</v>
      </c>
      <c r="J550" s="17">
        <v>33.4</v>
      </c>
    </row>
    <row r="551" spans="1:10" ht="12.75">
      <c r="A551" s="29">
        <f t="shared" si="8"/>
        <v>1940.4999999999586</v>
      </c>
      <c r="B551">
        <v>7</v>
      </c>
      <c r="D551" s="17">
        <v>70</v>
      </c>
      <c r="G551" s="17">
        <v>1962.8333333332716</v>
      </c>
      <c r="H551">
        <v>11</v>
      </c>
      <c r="J551" s="17">
        <v>33.4</v>
      </c>
    </row>
    <row r="552" spans="1:10" ht="12.75">
      <c r="A552" s="29">
        <f t="shared" si="8"/>
        <v>1940.5833333332919</v>
      </c>
      <c r="B552">
        <v>8</v>
      </c>
      <c r="D552" s="17">
        <v>65.5</v>
      </c>
      <c r="G552" s="17">
        <v>1952.8333333332807</v>
      </c>
      <c r="H552">
        <v>11</v>
      </c>
      <c r="J552" s="17">
        <v>33.5</v>
      </c>
    </row>
    <row r="553" spans="1:10" ht="12.75">
      <c r="A553" s="29">
        <f t="shared" si="8"/>
        <v>1940.6666666666251</v>
      </c>
      <c r="B553">
        <v>9</v>
      </c>
      <c r="D553" s="17">
        <v>59.8</v>
      </c>
      <c r="G553" s="17">
        <v>1958.8333333332753</v>
      </c>
      <c r="H553">
        <v>11</v>
      </c>
      <c r="J553" s="17">
        <v>33.5</v>
      </c>
    </row>
    <row r="554" spans="1:10" ht="12.75">
      <c r="A554" s="29">
        <f t="shared" si="8"/>
        <v>1940.7499999999584</v>
      </c>
      <c r="B554">
        <v>10</v>
      </c>
      <c r="D554" s="17">
        <v>49.3</v>
      </c>
      <c r="G554" s="17">
        <v>2004.1666666665674</v>
      </c>
      <c r="H554">
        <v>3</v>
      </c>
      <c r="J554" s="17">
        <v>33.6</v>
      </c>
    </row>
    <row r="555" spans="1:10" ht="12.75">
      <c r="A555" s="29">
        <f t="shared" si="8"/>
        <v>1940.8333333332916</v>
      </c>
      <c r="B555">
        <v>11</v>
      </c>
      <c r="D555" s="17">
        <v>28.6</v>
      </c>
      <c r="G555" s="17">
        <v>1927.1666666666374</v>
      </c>
      <c r="H555">
        <v>3</v>
      </c>
      <c r="J555" s="17">
        <v>33.7</v>
      </c>
    </row>
    <row r="556" spans="1:10" ht="12.75">
      <c r="A556" s="29">
        <f t="shared" si="8"/>
        <v>1940.916666666625</v>
      </c>
      <c r="B556">
        <v>12</v>
      </c>
      <c r="D556" s="17">
        <v>20.5</v>
      </c>
      <c r="G556" s="17">
        <v>1928.8333333333026</v>
      </c>
      <c r="H556">
        <v>11</v>
      </c>
      <c r="J556" s="17">
        <v>33.8</v>
      </c>
    </row>
    <row r="557" spans="1:10" ht="12.75">
      <c r="A557" s="29">
        <f t="shared" si="8"/>
        <v>1940.9999999999582</v>
      </c>
      <c r="B557">
        <v>1</v>
      </c>
      <c r="D557" s="17">
        <v>16.4</v>
      </c>
      <c r="G557" s="17">
        <v>1974.8333333332607</v>
      </c>
      <c r="H557">
        <v>11</v>
      </c>
      <c r="J557" s="17">
        <v>33.9</v>
      </c>
    </row>
    <row r="558" spans="1:10" ht="12.75">
      <c r="A558" s="29">
        <f t="shared" si="8"/>
        <v>1941.0833333332914</v>
      </c>
      <c r="B558">
        <v>2</v>
      </c>
      <c r="D558" s="17">
        <v>15.4</v>
      </c>
      <c r="G558" s="17">
        <v>1988.833333333248</v>
      </c>
      <c r="H558">
        <v>11</v>
      </c>
      <c r="J558" s="17">
        <v>33.9</v>
      </c>
    </row>
    <row r="559" spans="1:10" ht="12.75">
      <c r="A559" s="29">
        <f t="shared" si="8"/>
        <v>1941.1666666666247</v>
      </c>
      <c r="B559">
        <v>3</v>
      </c>
      <c r="D559" s="17">
        <v>23.8</v>
      </c>
      <c r="G559" s="17">
        <v>1903.1666666666592</v>
      </c>
      <c r="H559">
        <v>3</v>
      </c>
      <c r="J559" s="17">
        <v>34.1</v>
      </c>
    </row>
    <row r="560" spans="1:10" ht="12.75">
      <c r="A560" s="29">
        <f t="shared" si="8"/>
        <v>1941.249999999958</v>
      </c>
      <c r="B560">
        <v>4</v>
      </c>
      <c r="D560" s="17">
        <v>48.7</v>
      </c>
      <c r="G560" s="17">
        <v>1918.1666666666456</v>
      </c>
      <c r="H560">
        <v>3</v>
      </c>
      <c r="J560" s="17">
        <v>34.1</v>
      </c>
    </row>
    <row r="561" spans="1:10" ht="12.75">
      <c r="A561" s="29">
        <f t="shared" si="8"/>
        <v>1941.3333333332912</v>
      </c>
      <c r="B561">
        <v>5</v>
      </c>
      <c r="D561" s="17">
        <v>59.3</v>
      </c>
      <c r="G561" s="17">
        <v>1985.1666666665847</v>
      </c>
      <c r="H561">
        <v>3</v>
      </c>
      <c r="J561" s="17">
        <v>34.1</v>
      </c>
    </row>
    <row r="562" spans="1:10" ht="12.75">
      <c r="A562" s="29">
        <f t="shared" si="8"/>
        <v>1941.4166666666245</v>
      </c>
      <c r="B562">
        <v>6</v>
      </c>
      <c r="D562" s="17">
        <v>65.6</v>
      </c>
      <c r="G562" s="17">
        <v>1983.8333333332525</v>
      </c>
      <c r="H562">
        <v>11</v>
      </c>
      <c r="J562" s="17">
        <v>34.2</v>
      </c>
    </row>
    <row r="563" spans="1:10" ht="12.75">
      <c r="A563" s="29">
        <f t="shared" si="8"/>
        <v>1941.4999999999577</v>
      </c>
      <c r="B563">
        <v>7</v>
      </c>
      <c r="D563" s="17">
        <v>70.1</v>
      </c>
      <c r="G563" s="17">
        <v>1902.1666666666601</v>
      </c>
      <c r="H563">
        <v>3</v>
      </c>
      <c r="J563" s="17">
        <v>34.3</v>
      </c>
    </row>
    <row r="564" spans="1:10" ht="12.75">
      <c r="A564" s="29">
        <f t="shared" si="8"/>
        <v>1941.583333333291</v>
      </c>
      <c r="B564">
        <v>8</v>
      </c>
      <c r="D564" s="17">
        <v>67.3</v>
      </c>
      <c r="G564" s="17">
        <v>1917.8333333333126</v>
      </c>
      <c r="H564">
        <v>11</v>
      </c>
      <c r="J564" s="17">
        <v>34.4</v>
      </c>
    </row>
    <row r="565" spans="1:10" ht="12.75">
      <c r="A565" s="29">
        <f t="shared" si="8"/>
        <v>1941.6666666666242</v>
      </c>
      <c r="B565">
        <v>9</v>
      </c>
      <c r="D565" s="17">
        <v>60.6</v>
      </c>
      <c r="G565" s="17">
        <v>1960.8333333332735</v>
      </c>
      <c r="H565">
        <v>11</v>
      </c>
      <c r="J565" s="17">
        <v>34.4</v>
      </c>
    </row>
    <row r="566" spans="1:10" ht="12.75">
      <c r="A566" s="29">
        <f t="shared" si="8"/>
        <v>1941.7499999999575</v>
      </c>
      <c r="B566">
        <v>10</v>
      </c>
      <c r="D566" s="17">
        <v>47.8</v>
      </c>
      <c r="G566" s="17">
        <v>2012.8333333332262</v>
      </c>
      <c r="H566">
        <v>11</v>
      </c>
      <c r="J566" s="17">
        <v>34.4</v>
      </c>
    </row>
    <row r="567" spans="1:10" ht="12.75">
      <c r="A567" s="29">
        <f t="shared" si="8"/>
        <v>1941.8333333332907</v>
      </c>
      <c r="B567">
        <v>11</v>
      </c>
      <c r="D567" s="17">
        <v>34.7</v>
      </c>
      <c r="G567" s="17">
        <v>1954.833333333279</v>
      </c>
      <c r="H567">
        <v>11</v>
      </c>
      <c r="J567" s="17">
        <v>34.5</v>
      </c>
    </row>
    <row r="568" spans="1:10" ht="12.75">
      <c r="A568" s="29">
        <f t="shared" si="8"/>
        <v>1941.916666666624</v>
      </c>
      <c r="B568">
        <v>12</v>
      </c>
      <c r="D568" s="17">
        <v>25.8</v>
      </c>
      <c r="G568" s="17">
        <v>2005.8333333332325</v>
      </c>
      <c r="H568">
        <v>11</v>
      </c>
      <c r="J568" s="17">
        <v>34.5</v>
      </c>
    </row>
    <row r="569" spans="1:10" ht="12.75">
      <c r="A569" s="29">
        <f t="shared" si="8"/>
        <v>1941.9999999999573</v>
      </c>
      <c r="B569">
        <v>1</v>
      </c>
      <c r="D569" s="17">
        <v>16.2</v>
      </c>
      <c r="G569" s="17">
        <v>2007.1666666665647</v>
      </c>
      <c r="H569">
        <v>3</v>
      </c>
      <c r="J569" s="17">
        <v>34.6</v>
      </c>
    </row>
    <row r="570" spans="1:10" ht="12.75">
      <c r="A570" s="29">
        <f t="shared" si="8"/>
        <v>1942.0833333332905</v>
      </c>
      <c r="B570">
        <v>2</v>
      </c>
      <c r="D570" s="17">
        <v>16.8</v>
      </c>
      <c r="G570" s="17">
        <v>1907.2499999999889</v>
      </c>
      <c r="H570">
        <v>4</v>
      </c>
      <c r="J570" s="17">
        <v>34.7</v>
      </c>
    </row>
    <row r="571" spans="1:10" ht="12.75">
      <c r="A571" s="29">
        <f t="shared" si="8"/>
        <v>1942.1666666666238</v>
      </c>
      <c r="B571">
        <v>3</v>
      </c>
      <c r="D571" s="17">
        <v>32.2</v>
      </c>
      <c r="G571" s="17">
        <v>1938.1666666666274</v>
      </c>
      <c r="H571">
        <v>3</v>
      </c>
      <c r="J571" s="17">
        <v>34.7</v>
      </c>
    </row>
    <row r="572" spans="1:10" ht="12.75">
      <c r="A572" s="29">
        <f t="shared" si="8"/>
        <v>1942.249999999957</v>
      </c>
      <c r="B572">
        <v>4</v>
      </c>
      <c r="D572" s="17">
        <v>48.8</v>
      </c>
      <c r="G572" s="17">
        <v>1941.8333333332907</v>
      </c>
      <c r="H572">
        <v>11</v>
      </c>
      <c r="J572" s="17">
        <v>34.7</v>
      </c>
    </row>
    <row r="573" spans="1:10" ht="12.75">
      <c r="A573" s="29">
        <f t="shared" si="8"/>
        <v>1942.3333333332903</v>
      </c>
      <c r="B573">
        <v>5</v>
      </c>
      <c r="D573" s="17">
        <v>53.3</v>
      </c>
      <c r="G573" s="17">
        <v>1950.2499999999498</v>
      </c>
      <c r="H573">
        <v>4</v>
      </c>
      <c r="J573" s="17">
        <v>34.7</v>
      </c>
    </row>
    <row r="574" spans="1:10" ht="12.75">
      <c r="A574" s="29">
        <f t="shared" si="8"/>
        <v>1942.4166666666235</v>
      </c>
      <c r="B574">
        <v>6</v>
      </c>
      <c r="D574" s="17">
        <v>63.8</v>
      </c>
      <c r="G574" s="17">
        <v>1930.8333333333007</v>
      </c>
      <c r="H574">
        <v>11</v>
      </c>
      <c r="J574" s="17">
        <v>34.9</v>
      </c>
    </row>
    <row r="575" spans="1:10" ht="12.75">
      <c r="A575" s="29">
        <f t="shared" si="8"/>
        <v>1942.4999999999568</v>
      </c>
      <c r="B575">
        <v>7</v>
      </c>
      <c r="D575" s="17">
        <v>67.8</v>
      </c>
      <c r="G575" s="17">
        <v>1948.8333333332844</v>
      </c>
      <c r="H575">
        <v>11</v>
      </c>
      <c r="J575" s="17">
        <v>34.9</v>
      </c>
    </row>
    <row r="576" spans="1:10" ht="12.75">
      <c r="A576" s="29">
        <f t="shared" si="8"/>
        <v>1942.58333333329</v>
      </c>
      <c r="B576">
        <v>8</v>
      </c>
      <c r="D576" s="17">
        <v>66.2</v>
      </c>
      <c r="G576" s="17">
        <v>2010.833333333228</v>
      </c>
      <c r="H576">
        <v>11</v>
      </c>
      <c r="J576" s="17">
        <v>34.9</v>
      </c>
    </row>
    <row r="577" spans="1:10" ht="12.75">
      <c r="A577" s="29">
        <f t="shared" si="8"/>
        <v>1942.6666666666233</v>
      </c>
      <c r="B577">
        <v>9</v>
      </c>
      <c r="D577" s="17">
        <v>55.6</v>
      </c>
      <c r="G577" s="17">
        <v>1964.8333333332698</v>
      </c>
      <c r="H577">
        <v>11</v>
      </c>
      <c r="J577" s="17">
        <v>35</v>
      </c>
    </row>
    <row r="578" spans="1:10" ht="12.75">
      <c r="A578" s="29">
        <f t="shared" si="8"/>
        <v>1942.7499999999566</v>
      </c>
      <c r="B578">
        <v>10</v>
      </c>
      <c r="D578" s="17">
        <v>47.1</v>
      </c>
      <c r="G578" s="17">
        <v>1904.8333333333244</v>
      </c>
      <c r="H578">
        <v>11</v>
      </c>
      <c r="J578" s="17">
        <v>35.1</v>
      </c>
    </row>
    <row r="579" spans="1:10" ht="12.75">
      <c r="A579" s="29">
        <f t="shared" si="8"/>
        <v>1942.8333333332898</v>
      </c>
      <c r="B579">
        <v>11</v>
      </c>
      <c r="D579" s="17">
        <v>31.4</v>
      </c>
      <c r="G579" s="17">
        <v>1987.1666666665828</v>
      </c>
      <c r="H579">
        <v>3</v>
      </c>
      <c r="J579" s="17">
        <v>35.1</v>
      </c>
    </row>
    <row r="580" spans="1:10" ht="12.75">
      <c r="A580" s="29">
        <f t="shared" si="8"/>
        <v>1942.916666666623</v>
      </c>
      <c r="B580">
        <v>12</v>
      </c>
      <c r="D580" s="17">
        <v>14</v>
      </c>
      <c r="G580" s="17">
        <v>1923.833333333307</v>
      </c>
      <c r="H580">
        <v>11</v>
      </c>
      <c r="J580" s="17">
        <v>35.2</v>
      </c>
    </row>
    <row r="581" spans="1:10" ht="12.75">
      <c r="A581" s="29">
        <f t="shared" si="8"/>
        <v>1942.9999999999563</v>
      </c>
      <c r="B581">
        <v>1</v>
      </c>
      <c r="D581" s="17">
        <v>9.3</v>
      </c>
      <c r="G581" s="17">
        <v>1918.8333333333117</v>
      </c>
      <c r="H581">
        <v>11</v>
      </c>
      <c r="J581" s="17">
        <v>35.3</v>
      </c>
    </row>
    <row r="582" spans="1:10" ht="12.75">
      <c r="A582" s="29">
        <f t="shared" si="8"/>
        <v>1943.0833333332896</v>
      </c>
      <c r="B582">
        <v>2</v>
      </c>
      <c r="D582" s="17">
        <v>16.5</v>
      </c>
      <c r="G582" s="17">
        <v>1981.8333333332544</v>
      </c>
      <c r="H582">
        <v>11</v>
      </c>
      <c r="J582" s="17">
        <v>35.7</v>
      </c>
    </row>
    <row r="583" spans="1:10" ht="12.75">
      <c r="A583" s="29">
        <f aca="true" t="shared" si="9" ref="A583:A646">A582+1/12</f>
        <v>1943.1666666666229</v>
      </c>
      <c r="B583">
        <v>3</v>
      </c>
      <c r="D583" s="17">
        <v>21.4</v>
      </c>
      <c r="G583" s="17">
        <v>1934.833333333297</v>
      </c>
      <c r="H583">
        <v>11</v>
      </c>
      <c r="J583" s="17">
        <v>35.8</v>
      </c>
    </row>
    <row r="584" spans="1:10" ht="12.75">
      <c r="A584" s="29">
        <f t="shared" si="9"/>
        <v>1943.2499999999561</v>
      </c>
      <c r="B584">
        <v>4</v>
      </c>
      <c r="D584" s="17">
        <v>40.5</v>
      </c>
      <c r="G584" s="17">
        <v>1977.166666666592</v>
      </c>
      <c r="H584">
        <v>3</v>
      </c>
      <c r="J584" s="17">
        <v>35.9</v>
      </c>
    </row>
    <row r="585" spans="1:10" ht="12.75">
      <c r="A585" s="29">
        <f t="shared" si="9"/>
        <v>1943.3333333332894</v>
      </c>
      <c r="B585">
        <v>5</v>
      </c>
      <c r="D585" s="17">
        <v>53</v>
      </c>
      <c r="G585" s="17">
        <v>1968.1666666666001</v>
      </c>
      <c r="H585">
        <v>3</v>
      </c>
      <c r="J585" s="17">
        <v>36</v>
      </c>
    </row>
    <row r="586" spans="1:10" ht="12.75">
      <c r="A586" s="29">
        <f t="shared" si="9"/>
        <v>1943.4166666666226</v>
      </c>
      <c r="B586">
        <v>6</v>
      </c>
      <c r="D586" s="17">
        <v>67</v>
      </c>
      <c r="G586" s="17">
        <v>1987.833333333249</v>
      </c>
      <c r="H586">
        <v>11</v>
      </c>
      <c r="J586" s="17">
        <v>36.1</v>
      </c>
    </row>
    <row r="587" spans="1:10" ht="12.75">
      <c r="A587" s="29">
        <f t="shared" si="9"/>
        <v>1943.499999999956</v>
      </c>
      <c r="B587">
        <v>7</v>
      </c>
      <c r="D587" s="17">
        <v>70.8</v>
      </c>
      <c r="G587" s="17">
        <v>1902.8333333333262</v>
      </c>
      <c r="H587">
        <v>11</v>
      </c>
      <c r="J587" s="17">
        <v>36.4</v>
      </c>
    </row>
    <row r="588" spans="1:10" ht="12.75">
      <c r="A588" s="29">
        <f t="shared" si="9"/>
        <v>1943.5833333332891</v>
      </c>
      <c r="B588">
        <v>8</v>
      </c>
      <c r="D588" s="17">
        <v>68</v>
      </c>
      <c r="G588" s="17">
        <v>1953.8333333332798</v>
      </c>
      <c r="H588">
        <v>11</v>
      </c>
      <c r="J588" s="17">
        <v>36.4</v>
      </c>
    </row>
    <row r="589" spans="1:10" ht="12.75">
      <c r="A589" s="29">
        <f t="shared" si="9"/>
        <v>1943.6666666666224</v>
      </c>
      <c r="B589">
        <v>9</v>
      </c>
      <c r="D589" s="17">
        <v>54.2</v>
      </c>
      <c r="G589" s="17">
        <v>2006.8333333332316</v>
      </c>
      <c r="H589">
        <v>11</v>
      </c>
      <c r="J589" s="17">
        <v>36.4</v>
      </c>
    </row>
    <row r="590" spans="1:10" ht="12.75">
      <c r="A590" s="29">
        <f t="shared" si="9"/>
        <v>1943.7499999999557</v>
      </c>
      <c r="B590">
        <v>10</v>
      </c>
      <c r="D590" s="17">
        <v>46.5</v>
      </c>
      <c r="G590" s="17">
        <v>1909.249999999987</v>
      </c>
      <c r="H590">
        <v>4</v>
      </c>
      <c r="J590" s="17">
        <v>36.5</v>
      </c>
    </row>
    <row r="591" spans="1:10" ht="12.75">
      <c r="A591" s="29">
        <f t="shared" si="9"/>
        <v>1943.833333333289</v>
      </c>
      <c r="B591">
        <v>11</v>
      </c>
      <c r="D591" s="17">
        <v>27.5</v>
      </c>
      <c r="G591" s="17">
        <v>1917.7499999999793</v>
      </c>
      <c r="H591">
        <v>10</v>
      </c>
      <c r="J591" s="17">
        <v>36.5</v>
      </c>
    </row>
    <row r="592" spans="1:10" ht="12.75">
      <c r="A592" s="29">
        <f t="shared" si="9"/>
        <v>1943.9166666666222</v>
      </c>
      <c r="B592">
        <v>12</v>
      </c>
      <c r="D592" s="17">
        <v>20.4</v>
      </c>
      <c r="G592" s="17">
        <v>1925.749999999972</v>
      </c>
      <c r="H592">
        <v>10</v>
      </c>
      <c r="J592" s="17">
        <v>36.5</v>
      </c>
    </row>
    <row r="593" spans="1:10" ht="12.75">
      <c r="A593" s="29">
        <f t="shared" si="9"/>
        <v>1943.9999999999554</v>
      </c>
      <c r="B593">
        <v>1</v>
      </c>
      <c r="D593" s="17">
        <v>23.3</v>
      </c>
      <c r="G593" s="17">
        <v>1994.8333333332425</v>
      </c>
      <c r="H593">
        <v>11</v>
      </c>
      <c r="J593" s="17">
        <v>36.5</v>
      </c>
    </row>
    <row r="594" spans="1:10" ht="12.75">
      <c r="A594" s="29">
        <f t="shared" si="9"/>
        <v>1944.0833333332887</v>
      </c>
      <c r="B594">
        <v>2</v>
      </c>
      <c r="D594" s="17">
        <v>19.4</v>
      </c>
      <c r="G594" s="17">
        <v>1944.833333333288</v>
      </c>
      <c r="H594">
        <v>11</v>
      </c>
      <c r="J594" s="17">
        <v>36.6</v>
      </c>
    </row>
    <row r="595" spans="1:10" ht="12.75">
      <c r="A595" s="29">
        <f t="shared" si="9"/>
        <v>1944.166666666622</v>
      </c>
      <c r="B595">
        <v>3</v>
      </c>
      <c r="D595" s="17">
        <v>24.4</v>
      </c>
      <c r="G595" s="17">
        <v>1920.249999999977</v>
      </c>
      <c r="H595">
        <v>4</v>
      </c>
      <c r="J595" s="17">
        <v>36.7</v>
      </c>
    </row>
    <row r="596" spans="1:10" ht="12.75">
      <c r="A596" s="29">
        <f t="shared" si="9"/>
        <v>1944.2499999999552</v>
      </c>
      <c r="B596">
        <v>4</v>
      </c>
      <c r="D596" s="17">
        <v>39.3</v>
      </c>
      <c r="G596" s="17">
        <v>2004.8333333332334</v>
      </c>
      <c r="H596">
        <v>11</v>
      </c>
      <c r="J596" s="17">
        <v>36.7</v>
      </c>
    </row>
    <row r="597" spans="1:10" ht="12.75">
      <c r="A597" s="29">
        <f t="shared" si="9"/>
        <v>1944.3333333332885</v>
      </c>
      <c r="B597">
        <v>5</v>
      </c>
      <c r="D597" s="17">
        <v>58.8</v>
      </c>
      <c r="G597" s="17">
        <v>2011.833333333227</v>
      </c>
      <c r="H597">
        <v>11</v>
      </c>
      <c r="J597" s="17">
        <v>36.7</v>
      </c>
    </row>
    <row r="598" spans="1:10" ht="12.75">
      <c r="A598" s="29">
        <f t="shared" si="9"/>
        <v>1944.4166666666217</v>
      </c>
      <c r="B598">
        <v>6</v>
      </c>
      <c r="D598" s="17">
        <v>66.5</v>
      </c>
      <c r="G598" s="17">
        <v>1936.2499999999625</v>
      </c>
      <c r="H598">
        <v>4</v>
      </c>
      <c r="J598" s="17">
        <v>36.8</v>
      </c>
    </row>
    <row r="599" spans="1:10" ht="12.75">
      <c r="A599" s="29">
        <f t="shared" si="9"/>
        <v>1944.499999999955</v>
      </c>
      <c r="B599">
        <v>7</v>
      </c>
      <c r="D599" s="17">
        <v>67.8</v>
      </c>
      <c r="G599" s="17">
        <v>1975.249999999927</v>
      </c>
      <c r="H599">
        <v>4</v>
      </c>
      <c r="J599" s="17">
        <v>36.8</v>
      </c>
    </row>
    <row r="600" spans="1:10" ht="12.75">
      <c r="A600" s="29">
        <f t="shared" si="9"/>
        <v>1944.5833333332882</v>
      </c>
      <c r="B600">
        <v>8</v>
      </c>
      <c r="D600" s="17">
        <v>68.3</v>
      </c>
      <c r="G600" s="17">
        <v>1913.8333333333162</v>
      </c>
      <c r="H600">
        <v>11</v>
      </c>
      <c r="J600" s="17">
        <v>36.9</v>
      </c>
    </row>
    <row r="601" spans="1:10" ht="12.75">
      <c r="A601" s="29">
        <f t="shared" si="9"/>
        <v>1944.6666666666215</v>
      </c>
      <c r="B601">
        <v>9</v>
      </c>
      <c r="D601" s="17">
        <v>59</v>
      </c>
      <c r="G601" s="17">
        <v>1928.2499999999698</v>
      </c>
      <c r="H601">
        <v>4</v>
      </c>
      <c r="J601" s="17">
        <v>36.9</v>
      </c>
    </row>
    <row r="602" spans="1:10" ht="12.75">
      <c r="A602" s="29">
        <f t="shared" si="9"/>
        <v>1944.7499999999548</v>
      </c>
      <c r="B602">
        <v>10</v>
      </c>
      <c r="D602" s="17">
        <v>47</v>
      </c>
      <c r="G602" s="17">
        <v>1990.8333333332462</v>
      </c>
      <c r="H602">
        <v>11</v>
      </c>
      <c r="J602" s="17">
        <v>36.9</v>
      </c>
    </row>
    <row r="603" spans="1:10" ht="12.75">
      <c r="A603" s="29">
        <f t="shared" si="9"/>
        <v>1944.833333333288</v>
      </c>
      <c r="B603">
        <v>11</v>
      </c>
      <c r="D603" s="17">
        <v>36.6</v>
      </c>
      <c r="G603" s="17">
        <v>1922.833333333308</v>
      </c>
      <c r="H603">
        <v>11</v>
      </c>
      <c r="J603" s="17">
        <v>37</v>
      </c>
    </row>
    <row r="604" spans="1:10" ht="12.75">
      <c r="A604" s="29">
        <f t="shared" si="9"/>
        <v>1944.9166666666213</v>
      </c>
      <c r="B604">
        <v>12</v>
      </c>
      <c r="D604" s="17">
        <v>15.8</v>
      </c>
      <c r="G604" s="17">
        <v>1963.8333333332707</v>
      </c>
      <c r="H604">
        <v>11</v>
      </c>
      <c r="J604" s="17">
        <v>37</v>
      </c>
    </row>
    <row r="605" spans="1:10" ht="12.75">
      <c r="A605" s="29">
        <f t="shared" si="9"/>
        <v>1944.9999999999545</v>
      </c>
      <c r="B605">
        <v>1</v>
      </c>
      <c r="D605" s="17">
        <v>10.1</v>
      </c>
      <c r="G605" s="17">
        <v>1975.8333333332598</v>
      </c>
      <c r="H605">
        <v>11</v>
      </c>
      <c r="J605" s="17">
        <v>37</v>
      </c>
    </row>
    <row r="606" spans="1:10" ht="12.75">
      <c r="A606" s="29">
        <f t="shared" si="9"/>
        <v>1945.0833333332878</v>
      </c>
      <c r="B606">
        <v>2</v>
      </c>
      <c r="D606" s="17">
        <v>16.5</v>
      </c>
      <c r="G606" s="17">
        <v>1909.8333333333198</v>
      </c>
      <c r="H606">
        <v>11</v>
      </c>
      <c r="J606" s="17">
        <v>37.1</v>
      </c>
    </row>
    <row r="607" spans="1:10" ht="12.75">
      <c r="A607" s="29">
        <f t="shared" si="9"/>
        <v>1945.166666666621</v>
      </c>
      <c r="B607">
        <v>3</v>
      </c>
      <c r="D607" s="17">
        <v>38.2</v>
      </c>
      <c r="G607" s="17">
        <v>1998.833333333239</v>
      </c>
      <c r="H607">
        <v>11</v>
      </c>
      <c r="J607" s="17">
        <v>37.2</v>
      </c>
    </row>
    <row r="608" spans="1:10" ht="12.75">
      <c r="A608" s="29">
        <f t="shared" si="9"/>
        <v>1945.2499999999543</v>
      </c>
      <c r="B608">
        <v>4</v>
      </c>
      <c r="D608" s="17">
        <v>42.7</v>
      </c>
      <c r="G608" s="17">
        <v>2010.166666666562</v>
      </c>
      <c r="H608">
        <v>3</v>
      </c>
      <c r="J608" s="17">
        <v>37.5</v>
      </c>
    </row>
    <row r="609" spans="1:10" ht="12.75">
      <c r="A609" s="29">
        <f t="shared" si="9"/>
        <v>1945.3333333332876</v>
      </c>
      <c r="B609">
        <v>5</v>
      </c>
      <c r="D609" s="17">
        <v>49.6</v>
      </c>
      <c r="G609" s="17">
        <v>1973.1666666665956</v>
      </c>
      <c r="H609">
        <v>3</v>
      </c>
      <c r="J609" s="17">
        <v>37.6</v>
      </c>
    </row>
    <row r="610" spans="1:10" ht="12.75">
      <c r="A610" s="29">
        <f t="shared" si="9"/>
        <v>1945.4166666666208</v>
      </c>
      <c r="B610">
        <v>6</v>
      </c>
      <c r="D610" s="17">
        <v>59.1</v>
      </c>
      <c r="G610" s="17">
        <v>1899.833333333329</v>
      </c>
      <c r="H610">
        <v>11</v>
      </c>
      <c r="J610" s="17">
        <v>37.7</v>
      </c>
    </row>
    <row r="611" spans="1:10" ht="12.75">
      <c r="A611" s="29">
        <f t="shared" si="9"/>
        <v>1945.499999999954</v>
      </c>
      <c r="B611">
        <v>7</v>
      </c>
      <c r="D611" s="17">
        <v>66.1</v>
      </c>
      <c r="G611" s="17">
        <v>1904.2499999999916</v>
      </c>
      <c r="H611">
        <v>4</v>
      </c>
      <c r="J611" s="17">
        <v>37.8</v>
      </c>
    </row>
    <row r="612" spans="1:10" ht="12.75">
      <c r="A612" s="29">
        <f t="shared" si="9"/>
        <v>1945.5833333332873</v>
      </c>
      <c r="B612">
        <v>8</v>
      </c>
      <c r="D612" s="17">
        <v>66.4</v>
      </c>
      <c r="G612" s="17">
        <v>2013.2499999998925</v>
      </c>
      <c r="H612">
        <v>4</v>
      </c>
      <c r="J612" s="17">
        <v>37.8</v>
      </c>
    </row>
    <row r="613" spans="1:10" ht="12.75">
      <c r="A613" s="29">
        <f t="shared" si="9"/>
        <v>1945.6666666666206</v>
      </c>
      <c r="B613">
        <v>9</v>
      </c>
      <c r="D613" s="17">
        <v>57.1</v>
      </c>
      <c r="G613" s="17">
        <v>1945.166666666621</v>
      </c>
      <c r="H613">
        <v>3</v>
      </c>
      <c r="J613" s="17">
        <v>38.2</v>
      </c>
    </row>
    <row r="614" spans="1:10" ht="12.75">
      <c r="A614" s="29">
        <f t="shared" si="9"/>
        <v>1945.7499999999538</v>
      </c>
      <c r="B614">
        <v>10</v>
      </c>
      <c r="D614" s="17">
        <v>44.7</v>
      </c>
      <c r="G614" s="17">
        <v>1972.2499999999297</v>
      </c>
      <c r="H614">
        <v>4</v>
      </c>
      <c r="J614" s="17">
        <v>38.4</v>
      </c>
    </row>
    <row r="615" spans="1:10" ht="12.75">
      <c r="A615" s="29">
        <f t="shared" si="9"/>
        <v>1945.833333333287</v>
      </c>
      <c r="B615">
        <v>11</v>
      </c>
      <c r="D615" s="17">
        <v>30.7</v>
      </c>
      <c r="G615" s="17">
        <v>1995.2499999999088</v>
      </c>
      <c r="H615">
        <v>4</v>
      </c>
      <c r="J615" s="17">
        <v>38.4</v>
      </c>
    </row>
    <row r="616" spans="1:10" ht="12.75">
      <c r="A616" s="29">
        <f t="shared" si="9"/>
        <v>1945.9166666666204</v>
      </c>
      <c r="B616">
        <v>12</v>
      </c>
      <c r="D616" s="17">
        <v>13.2</v>
      </c>
      <c r="G616" s="17">
        <v>2000.166666666571</v>
      </c>
      <c r="H616">
        <v>3</v>
      </c>
      <c r="J616" s="17">
        <v>38.4</v>
      </c>
    </row>
    <row r="617" spans="1:10" ht="12.75">
      <c r="A617" s="29">
        <f t="shared" si="9"/>
        <v>1945.9999999999536</v>
      </c>
      <c r="B617">
        <v>1</v>
      </c>
      <c r="D617" s="17">
        <v>15.7</v>
      </c>
      <c r="G617" s="17">
        <v>1946.1666666666201</v>
      </c>
      <c r="H617">
        <v>3</v>
      </c>
      <c r="J617" s="17">
        <v>38.7</v>
      </c>
    </row>
    <row r="618" spans="1:10" ht="12.75">
      <c r="A618" s="29">
        <f t="shared" si="9"/>
        <v>1946.0833333332869</v>
      </c>
      <c r="B618">
        <v>2</v>
      </c>
      <c r="D618" s="17">
        <v>16</v>
      </c>
      <c r="G618" s="17">
        <v>1926.2499999999716</v>
      </c>
      <c r="H618">
        <v>4</v>
      </c>
      <c r="J618" s="17">
        <v>38.8</v>
      </c>
    </row>
    <row r="619" spans="1:10" ht="12.75">
      <c r="A619" s="29">
        <f t="shared" si="9"/>
        <v>1946.1666666666201</v>
      </c>
      <c r="B619">
        <v>3</v>
      </c>
      <c r="D619" s="17">
        <v>38.7</v>
      </c>
      <c r="G619" s="17">
        <v>1931.8333333332998</v>
      </c>
      <c r="H619">
        <v>11</v>
      </c>
      <c r="J619" s="17">
        <v>38.8</v>
      </c>
    </row>
    <row r="620" spans="1:10" ht="12.75">
      <c r="A620" s="29">
        <f t="shared" si="9"/>
        <v>1946.2499999999534</v>
      </c>
      <c r="B620">
        <v>4</v>
      </c>
      <c r="D620" s="17">
        <v>46</v>
      </c>
      <c r="G620" s="17">
        <v>1996.249999999908</v>
      </c>
      <c r="H620">
        <v>4</v>
      </c>
      <c r="J620" s="17">
        <v>38.8</v>
      </c>
    </row>
    <row r="621" spans="1:10" ht="12.75">
      <c r="A621" s="29">
        <f t="shared" si="9"/>
        <v>1946.3333333332866</v>
      </c>
      <c r="B621">
        <v>5</v>
      </c>
      <c r="D621" s="17">
        <v>52.4</v>
      </c>
      <c r="G621" s="17">
        <v>1961.2499999999397</v>
      </c>
      <c r="H621">
        <v>4</v>
      </c>
      <c r="J621" s="17">
        <v>38.9</v>
      </c>
    </row>
    <row r="622" spans="1:10" ht="12.75">
      <c r="A622" s="29">
        <f t="shared" si="9"/>
        <v>1946.41666666662</v>
      </c>
      <c r="B622">
        <v>6</v>
      </c>
      <c r="D622" s="17">
        <v>63</v>
      </c>
      <c r="G622" s="17">
        <v>1953.249999999947</v>
      </c>
      <c r="H622">
        <v>4</v>
      </c>
      <c r="J622" s="17">
        <v>39</v>
      </c>
    </row>
    <row r="623" spans="1:10" ht="12.75">
      <c r="A623" s="29">
        <f t="shared" si="9"/>
        <v>1946.4999999999532</v>
      </c>
      <c r="B623">
        <v>7</v>
      </c>
      <c r="D623" s="17">
        <v>68.8</v>
      </c>
      <c r="G623" s="17">
        <v>1982.2499999999206</v>
      </c>
      <c r="H623">
        <v>4</v>
      </c>
      <c r="J623" s="17">
        <v>39</v>
      </c>
    </row>
    <row r="624" spans="1:10" ht="12.75">
      <c r="A624" s="29">
        <f t="shared" si="9"/>
        <v>1946.5833333332864</v>
      </c>
      <c r="B624">
        <v>8</v>
      </c>
      <c r="D624" s="17">
        <v>64.5</v>
      </c>
      <c r="G624" s="17">
        <v>1917.2499999999798</v>
      </c>
      <c r="H624">
        <v>4</v>
      </c>
      <c r="J624" s="17">
        <v>39.3</v>
      </c>
    </row>
    <row r="625" spans="1:10" ht="12.75">
      <c r="A625" s="29">
        <f t="shared" si="9"/>
        <v>1946.6666666666197</v>
      </c>
      <c r="B625">
        <v>9</v>
      </c>
      <c r="D625" s="17">
        <v>57.4</v>
      </c>
      <c r="G625" s="17">
        <v>1944.2499999999552</v>
      </c>
      <c r="H625">
        <v>4</v>
      </c>
      <c r="J625" s="17">
        <v>39.3</v>
      </c>
    </row>
    <row r="626" spans="1:10" ht="12.75">
      <c r="A626" s="29">
        <f t="shared" si="9"/>
        <v>1946.749999999953</v>
      </c>
      <c r="B626">
        <v>10</v>
      </c>
      <c r="D626" s="17">
        <v>50</v>
      </c>
      <c r="G626" s="17">
        <v>1956.2499999999443</v>
      </c>
      <c r="H626">
        <v>4</v>
      </c>
      <c r="J626" s="17">
        <v>39.4</v>
      </c>
    </row>
    <row r="627" spans="1:10" ht="12.75">
      <c r="A627" s="29">
        <f t="shared" si="9"/>
        <v>1946.8333333332862</v>
      </c>
      <c r="B627">
        <v>11</v>
      </c>
      <c r="D627" s="17">
        <v>32.6</v>
      </c>
      <c r="G627" s="17">
        <v>2015.8333333332234</v>
      </c>
      <c r="H627">
        <v>11</v>
      </c>
      <c r="J627" s="17">
        <v>39.4</v>
      </c>
    </row>
    <row r="628" spans="1:10" ht="12.75">
      <c r="A628" s="29">
        <f t="shared" si="9"/>
        <v>1946.9166666666194</v>
      </c>
      <c r="B628">
        <v>12</v>
      </c>
      <c r="D628" s="17">
        <v>20.1</v>
      </c>
      <c r="G628" s="17">
        <v>1939.2499999999598</v>
      </c>
      <c r="H628">
        <v>4</v>
      </c>
      <c r="J628" s="17">
        <v>39.5</v>
      </c>
    </row>
    <row r="629" spans="1:10" ht="12.75">
      <c r="A629" s="29">
        <f t="shared" si="9"/>
        <v>1946.9999999999527</v>
      </c>
      <c r="B629">
        <v>1</v>
      </c>
      <c r="D629" s="17">
        <v>17.9</v>
      </c>
      <c r="G629" s="17">
        <v>1983.2499999999197</v>
      </c>
      <c r="H629">
        <v>4</v>
      </c>
      <c r="J629" s="17">
        <v>39.5</v>
      </c>
    </row>
    <row r="630" spans="1:10" ht="12.75">
      <c r="A630" s="29">
        <f t="shared" si="9"/>
        <v>1947.083333333286</v>
      </c>
      <c r="B630">
        <v>2</v>
      </c>
      <c r="D630" s="17">
        <v>13.2</v>
      </c>
      <c r="G630" s="17">
        <v>1999.833333333238</v>
      </c>
      <c r="H630">
        <v>11</v>
      </c>
      <c r="J630" s="17">
        <v>39.6</v>
      </c>
    </row>
    <row r="631" spans="1:10" ht="12.75">
      <c r="A631" s="29">
        <f t="shared" si="9"/>
        <v>1947.1666666666192</v>
      </c>
      <c r="B631">
        <v>3</v>
      </c>
      <c r="D631" s="17">
        <v>25.8</v>
      </c>
      <c r="G631" s="17">
        <v>1918.2499999999789</v>
      </c>
      <c r="H631">
        <v>4</v>
      </c>
      <c r="J631" s="17">
        <v>39.7</v>
      </c>
    </row>
    <row r="632" spans="1:10" ht="12.75">
      <c r="A632" s="29">
        <f t="shared" si="9"/>
        <v>1947.2499999999525</v>
      </c>
      <c r="B632">
        <v>4</v>
      </c>
      <c r="D632" s="17">
        <v>39.7</v>
      </c>
      <c r="G632" s="17">
        <v>1923.2499999999743</v>
      </c>
      <c r="H632">
        <v>4</v>
      </c>
      <c r="J632" s="17">
        <v>39.7</v>
      </c>
    </row>
    <row r="633" spans="1:10" ht="12.75">
      <c r="A633" s="29">
        <f t="shared" si="9"/>
        <v>1947.3333333332857</v>
      </c>
      <c r="B633">
        <v>5</v>
      </c>
      <c r="D633" s="17">
        <v>49.3</v>
      </c>
      <c r="G633" s="17">
        <v>1947.2499999999525</v>
      </c>
      <c r="H633">
        <v>4</v>
      </c>
      <c r="J633" s="17">
        <v>39.7</v>
      </c>
    </row>
    <row r="634" spans="1:10" ht="12.75">
      <c r="A634" s="29">
        <f t="shared" si="9"/>
        <v>1947.416666666619</v>
      </c>
      <c r="B634">
        <v>6</v>
      </c>
      <c r="D634" s="17">
        <v>60.8</v>
      </c>
      <c r="G634" s="17">
        <v>1979.2499999999234</v>
      </c>
      <c r="H634">
        <v>4</v>
      </c>
      <c r="J634" s="17">
        <v>39.7</v>
      </c>
    </row>
    <row r="635" spans="1:10" ht="12.75">
      <c r="A635" s="29">
        <f t="shared" si="9"/>
        <v>1947.4999999999523</v>
      </c>
      <c r="B635">
        <v>7</v>
      </c>
      <c r="D635" s="17">
        <v>68.1</v>
      </c>
      <c r="G635" s="17">
        <v>2014.2499999998915</v>
      </c>
      <c r="H635">
        <v>4</v>
      </c>
      <c r="J635" s="17">
        <v>39.7</v>
      </c>
    </row>
    <row r="636" spans="1:10" ht="12.75">
      <c r="A636" s="29">
        <f t="shared" si="9"/>
        <v>1947.5833333332855</v>
      </c>
      <c r="B636">
        <v>8</v>
      </c>
      <c r="D636" s="17">
        <v>73.4</v>
      </c>
      <c r="G636" s="17">
        <v>1895.7499999999993</v>
      </c>
      <c r="H636">
        <v>10</v>
      </c>
      <c r="J636" s="17">
        <v>39.8</v>
      </c>
    </row>
    <row r="637" spans="1:10" ht="12.75">
      <c r="A637" s="29">
        <f t="shared" si="9"/>
        <v>1947.6666666666188</v>
      </c>
      <c r="B637">
        <v>9</v>
      </c>
      <c r="D637" s="17">
        <v>59.8</v>
      </c>
      <c r="G637" s="17">
        <v>1940.2499999999588</v>
      </c>
      <c r="H637">
        <v>4</v>
      </c>
      <c r="J637" s="17">
        <v>39.8</v>
      </c>
    </row>
    <row r="638" spans="1:10" ht="12.75">
      <c r="A638" s="29">
        <f t="shared" si="9"/>
        <v>1947.749999999952</v>
      </c>
      <c r="B638">
        <v>10</v>
      </c>
      <c r="D638" s="17">
        <v>55.9</v>
      </c>
      <c r="G638" s="17">
        <v>1966.2499999999352</v>
      </c>
      <c r="H638">
        <v>4</v>
      </c>
      <c r="J638" s="17">
        <v>39.8</v>
      </c>
    </row>
    <row r="639" spans="1:10" ht="12.75">
      <c r="A639" s="29">
        <f t="shared" si="9"/>
        <v>1947.8333333332853</v>
      </c>
      <c r="B639">
        <v>11</v>
      </c>
      <c r="D639" s="17">
        <v>26.2</v>
      </c>
      <c r="G639" s="17">
        <v>1993.2499999999106</v>
      </c>
      <c r="H639">
        <v>4</v>
      </c>
      <c r="J639" s="17">
        <v>39.8</v>
      </c>
    </row>
    <row r="640" spans="1:10" ht="12.75">
      <c r="A640" s="29">
        <f t="shared" si="9"/>
        <v>1947.9166666666185</v>
      </c>
      <c r="B640">
        <v>12</v>
      </c>
      <c r="D640" s="17">
        <v>18.1</v>
      </c>
      <c r="G640" s="17">
        <v>1965.249999999936</v>
      </c>
      <c r="H640">
        <v>4</v>
      </c>
      <c r="J640" s="17">
        <v>40</v>
      </c>
    </row>
    <row r="641" spans="1:10" ht="12.75">
      <c r="A641" s="29">
        <f t="shared" si="9"/>
        <v>1947.9999999999518</v>
      </c>
      <c r="B641">
        <v>1</v>
      </c>
      <c r="D641" s="17">
        <v>7.5</v>
      </c>
      <c r="G641" s="17">
        <v>2009.833333333229</v>
      </c>
      <c r="H641">
        <v>11</v>
      </c>
      <c r="J641" s="17">
        <v>40.1</v>
      </c>
    </row>
    <row r="642" spans="1:10" ht="12.75">
      <c r="A642" s="29">
        <f t="shared" si="9"/>
        <v>1948.083333333285</v>
      </c>
      <c r="B642">
        <v>2</v>
      </c>
      <c r="D642" s="17">
        <v>14.2</v>
      </c>
      <c r="G642" s="17">
        <v>1951.2499999999488</v>
      </c>
      <c r="H642">
        <v>4</v>
      </c>
      <c r="J642" s="17">
        <v>40.3</v>
      </c>
    </row>
    <row r="643" spans="1:10" ht="12.75">
      <c r="A643" s="29">
        <f t="shared" si="9"/>
        <v>1948.1666666666183</v>
      </c>
      <c r="B643">
        <v>3</v>
      </c>
      <c r="D643" s="17">
        <v>26.1</v>
      </c>
      <c r="G643" s="17">
        <v>1937.2499999999616</v>
      </c>
      <c r="H643">
        <v>4</v>
      </c>
      <c r="J643" s="17">
        <v>40.4</v>
      </c>
    </row>
    <row r="644" spans="1:10" ht="12.75">
      <c r="A644" s="29">
        <f t="shared" si="9"/>
        <v>1948.2499999999516</v>
      </c>
      <c r="B644">
        <v>4</v>
      </c>
      <c r="D644" s="17">
        <v>46.9</v>
      </c>
      <c r="G644" s="17">
        <v>1992.2499999999116</v>
      </c>
      <c r="H644">
        <v>4</v>
      </c>
      <c r="J644" s="17">
        <v>40.4</v>
      </c>
    </row>
    <row r="645" spans="1:10" ht="12.75">
      <c r="A645" s="29">
        <f t="shared" si="9"/>
        <v>1948.3333333332848</v>
      </c>
      <c r="B645">
        <v>5</v>
      </c>
      <c r="D645" s="17">
        <v>53.3</v>
      </c>
      <c r="G645" s="17">
        <v>1943.2499999999561</v>
      </c>
      <c r="H645">
        <v>4</v>
      </c>
      <c r="J645" s="17">
        <v>40.5</v>
      </c>
    </row>
    <row r="646" spans="1:10" ht="12.75">
      <c r="A646" s="29">
        <f t="shared" si="9"/>
        <v>1948.416666666618</v>
      </c>
      <c r="B646">
        <v>6</v>
      </c>
      <c r="D646" s="17">
        <v>63.5</v>
      </c>
      <c r="G646" s="17">
        <v>1910.1666666666529</v>
      </c>
      <c r="H646">
        <v>3</v>
      </c>
      <c r="J646" s="17">
        <v>40.7</v>
      </c>
    </row>
    <row r="647" spans="1:10" ht="12.75">
      <c r="A647" s="29">
        <f aca="true" t="shared" si="10" ref="A647:A710">A646+1/12</f>
        <v>1948.4999999999513</v>
      </c>
      <c r="B647">
        <v>7</v>
      </c>
      <c r="D647" s="17">
        <v>69.9</v>
      </c>
      <c r="G647" s="17">
        <v>1935.2499999999634</v>
      </c>
      <c r="H647">
        <v>4</v>
      </c>
      <c r="J647" s="17">
        <v>40.7</v>
      </c>
    </row>
    <row r="648" spans="1:10" ht="12.75">
      <c r="A648" s="29">
        <f t="shared" si="10"/>
        <v>1948.5833333332846</v>
      </c>
      <c r="B648">
        <v>8</v>
      </c>
      <c r="D648" s="17">
        <v>68.3</v>
      </c>
      <c r="G648" s="17">
        <v>1924.2499999999734</v>
      </c>
      <c r="H648">
        <v>4</v>
      </c>
      <c r="J648" s="17">
        <v>40.9</v>
      </c>
    </row>
    <row r="649" spans="1:10" ht="12.75">
      <c r="A649" s="29">
        <f t="shared" si="10"/>
        <v>1948.6666666666179</v>
      </c>
      <c r="B649">
        <v>9</v>
      </c>
      <c r="D649" s="17">
        <v>62.2</v>
      </c>
      <c r="G649" s="17">
        <v>1933.2499999999652</v>
      </c>
      <c r="H649">
        <v>4</v>
      </c>
      <c r="J649" s="17">
        <v>40.9</v>
      </c>
    </row>
    <row r="650" spans="1:10" ht="12.75">
      <c r="A650" s="29">
        <f t="shared" si="10"/>
        <v>1948.7499999999511</v>
      </c>
      <c r="B650">
        <v>10</v>
      </c>
      <c r="D650" s="17">
        <v>46.3</v>
      </c>
      <c r="G650" s="17">
        <v>1952.7499999999475</v>
      </c>
      <c r="H650">
        <v>10</v>
      </c>
      <c r="J650" s="17">
        <v>41</v>
      </c>
    </row>
    <row r="651" spans="1:10" ht="12.75">
      <c r="A651" s="29">
        <f t="shared" si="10"/>
        <v>1948.8333333332844</v>
      </c>
      <c r="B651">
        <v>11</v>
      </c>
      <c r="D651" s="17">
        <v>34.9</v>
      </c>
      <c r="G651" s="17">
        <v>1997.249999999907</v>
      </c>
      <c r="H651">
        <v>4</v>
      </c>
      <c r="J651" s="17">
        <v>41.1</v>
      </c>
    </row>
    <row r="652" spans="1:10" ht="12.75">
      <c r="A652" s="29">
        <f t="shared" si="10"/>
        <v>1948.9166666666176</v>
      </c>
      <c r="B652">
        <v>12</v>
      </c>
      <c r="D652" s="17">
        <v>18.7</v>
      </c>
      <c r="G652" s="17">
        <v>1914.2499999999825</v>
      </c>
      <c r="H652">
        <v>4</v>
      </c>
      <c r="J652" s="17">
        <v>41.2</v>
      </c>
    </row>
    <row r="653" spans="1:10" ht="12.75">
      <c r="A653" s="29">
        <f t="shared" si="10"/>
        <v>1948.999999999951</v>
      </c>
      <c r="B653">
        <v>1</v>
      </c>
      <c r="D653" s="17">
        <v>16.1</v>
      </c>
      <c r="G653" s="17">
        <v>1987.7499999999156</v>
      </c>
      <c r="H653">
        <v>10</v>
      </c>
      <c r="J653" s="17">
        <v>41.2</v>
      </c>
    </row>
    <row r="654" spans="1:10" ht="12.75">
      <c r="A654" s="29">
        <f t="shared" si="10"/>
        <v>1949.0833333332841</v>
      </c>
      <c r="B654">
        <v>2</v>
      </c>
      <c r="D654" s="17">
        <v>15.2</v>
      </c>
      <c r="G654" s="17">
        <v>1988.7499999999147</v>
      </c>
      <c r="H654">
        <v>10</v>
      </c>
      <c r="J654" s="17">
        <v>41.2</v>
      </c>
    </row>
    <row r="655" spans="1:10" ht="12.75">
      <c r="A655" s="29">
        <f t="shared" si="10"/>
        <v>1949.1666666666174</v>
      </c>
      <c r="B655">
        <v>3</v>
      </c>
      <c r="D655" s="17">
        <v>27.5</v>
      </c>
      <c r="G655" s="17">
        <v>1932.2499999999661</v>
      </c>
      <c r="H655">
        <v>4</v>
      </c>
      <c r="J655" s="17">
        <v>41.3</v>
      </c>
    </row>
    <row r="656" spans="1:10" ht="12.75">
      <c r="A656" s="29">
        <f t="shared" si="10"/>
        <v>1949.2499999999507</v>
      </c>
      <c r="B656">
        <v>4</v>
      </c>
      <c r="D656" s="17">
        <v>43.7</v>
      </c>
      <c r="G656" s="17">
        <v>1934.2499999999643</v>
      </c>
      <c r="H656">
        <v>4</v>
      </c>
      <c r="J656" s="17">
        <v>41.3</v>
      </c>
    </row>
    <row r="657" spans="1:10" ht="12.75">
      <c r="A657" s="29">
        <f t="shared" si="10"/>
        <v>1949.333333333284</v>
      </c>
      <c r="B657">
        <v>5</v>
      </c>
      <c r="D657" s="17">
        <v>56.7</v>
      </c>
      <c r="G657" s="17">
        <v>1989.2499999999143</v>
      </c>
      <c r="H657">
        <v>4</v>
      </c>
      <c r="J657" s="17">
        <v>41.3</v>
      </c>
    </row>
    <row r="658" spans="1:10" ht="12.75">
      <c r="A658" s="29">
        <f t="shared" si="10"/>
        <v>1949.4166666666172</v>
      </c>
      <c r="B658">
        <v>6</v>
      </c>
      <c r="D658" s="17">
        <v>68</v>
      </c>
      <c r="G658" s="17">
        <v>1976.7499999999256</v>
      </c>
      <c r="H658">
        <v>10</v>
      </c>
      <c r="J658" s="17">
        <v>41.4</v>
      </c>
    </row>
    <row r="659" spans="1:10" ht="12.75">
      <c r="A659" s="29">
        <f t="shared" si="10"/>
        <v>1949.4999999999504</v>
      </c>
      <c r="B659">
        <v>7</v>
      </c>
      <c r="D659" s="17">
        <v>71.3</v>
      </c>
      <c r="G659" s="17">
        <v>1978.2499999999243</v>
      </c>
      <c r="H659">
        <v>4</v>
      </c>
      <c r="J659" s="17">
        <v>41.5</v>
      </c>
    </row>
    <row r="660" spans="1:10" ht="12.75">
      <c r="A660" s="29">
        <f t="shared" si="10"/>
        <v>1949.5833333332837</v>
      </c>
      <c r="B660">
        <v>8</v>
      </c>
      <c r="D660" s="17">
        <v>68.4</v>
      </c>
      <c r="G660" s="17">
        <v>1962.2499999999388</v>
      </c>
      <c r="H660">
        <v>4</v>
      </c>
      <c r="J660" s="17">
        <v>41.6</v>
      </c>
    </row>
    <row r="661" spans="1:10" ht="12.75">
      <c r="A661" s="29">
        <f t="shared" si="10"/>
        <v>1949.666666666617</v>
      </c>
      <c r="B661">
        <v>9</v>
      </c>
      <c r="D661" s="17">
        <v>54.5</v>
      </c>
      <c r="G661" s="17">
        <v>1973.2499999999288</v>
      </c>
      <c r="H661">
        <v>4</v>
      </c>
      <c r="J661" s="17">
        <v>41.6</v>
      </c>
    </row>
    <row r="662" spans="1:10" ht="12.75">
      <c r="A662" s="29">
        <f t="shared" si="10"/>
        <v>1949.7499999999502</v>
      </c>
      <c r="B662">
        <v>10</v>
      </c>
      <c r="D662" s="17">
        <v>50</v>
      </c>
      <c r="G662" s="17">
        <v>1911.2499999999852</v>
      </c>
      <c r="H662">
        <v>4</v>
      </c>
      <c r="J662" s="17">
        <v>41.7</v>
      </c>
    </row>
    <row r="663" spans="1:10" ht="12.75">
      <c r="A663" s="29">
        <f t="shared" si="10"/>
        <v>1949.8333333332835</v>
      </c>
      <c r="B663">
        <v>11</v>
      </c>
      <c r="D663" s="17">
        <v>32.8</v>
      </c>
      <c r="G663" s="17">
        <v>2011.2499999998943</v>
      </c>
      <c r="H663">
        <v>4</v>
      </c>
      <c r="J663" s="17">
        <v>41.7</v>
      </c>
    </row>
    <row r="664" spans="1:10" ht="12.75">
      <c r="A664" s="29">
        <f t="shared" si="10"/>
        <v>1949.9166666666167</v>
      </c>
      <c r="B664">
        <v>12</v>
      </c>
      <c r="D664" s="17">
        <v>19.5</v>
      </c>
      <c r="G664" s="17">
        <v>1905.2499999999907</v>
      </c>
      <c r="H664">
        <v>4</v>
      </c>
      <c r="J664" s="17">
        <v>41.8</v>
      </c>
    </row>
    <row r="665" spans="1:10" ht="12.75">
      <c r="A665" s="29">
        <f t="shared" si="10"/>
        <v>1949.99999999995</v>
      </c>
      <c r="B665">
        <v>1</v>
      </c>
      <c r="D665" s="17">
        <v>11.4</v>
      </c>
      <c r="G665" s="17">
        <v>1916.2499999999807</v>
      </c>
      <c r="H665">
        <v>4</v>
      </c>
      <c r="J665" s="17">
        <v>41.8</v>
      </c>
    </row>
    <row r="666" spans="1:10" ht="12.75">
      <c r="A666" s="29">
        <f t="shared" si="10"/>
        <v>1950.0833333332832</v>
      </c>
      <c r="B666">
        <v>2</v>
      </c>
      <c r="D666" s="17">
        <v>15.3</v>
      </c>
      <c r="G666" s="17">
        <v>1896.7499999999984</v>
      </c>
      <c r="H666">
        <v>10</v>
      </c>
      <c r="J666" s="17">
        <v>41.9</v>
      </c>
    </row>
    <row r="667" spans="1:10" ht="12.75">
      <c r="A667" s="29">
        <f t="shared" si="10"/>
        <v>1950.1666666666165</v>
      </c>
      <c r="B667">
        <v>3</v>
      </c>
      <c r="D667" s="17">
        <v>22.2</v>
      </c>
      <c r="G667" s="17">
        <v>1898.249999999997</v>
      </c>
      <c r="H667">
        <v>4</v>
      </c>
      <c r="J667" s="17">
        <v>42</v>
      </c>
    </row>
    <row r="668" spans="1:10" ht="12.75">
      <c r="A668" s="29">
        <f t="shared" si="10"/>
        <v>1950.2499999999498</v>
      </c>
      <c r="B668">
        <v>4</v>
      </c>
      <c r="D668" s="17">
        <v>34.7</v>
      </c>
      <c r="G668" s="17">
        <v>2002.749999999902</v>
      </c>
      <c r="H668">
        <v>10</v>
      </c>
      <c r="J668" s="17">
        <v>42.1</v>
      </c>
    </row>
    <row r="669" spans="1:10" ht="12.75">
      <c r="A669" s="29">
        <f t="shared" si="10"/>
        <v>1950.333333333283</v>
      </c>
      <c r="B669">
        <v>5</v>
      </c>
      <c r="D669" s="17">
        <v>53.1</v>
      </c>
      <c r="G669" s="17">
        <v>1980.749999999922</v>
      </c>
      <c r="H669">
        <v>10</v>
      </c>
      <c r="J669" s="17">
        <v>42.2</v>
      </c>
    </row>
    <row r="670" spans="1:10" ht="12.75">
      <c r="A670" s="29">
        <f t="shared" si="10"/>
        <v>1950.4166666666163</v>
      </c>
      <c r="B670">
        <v>6</v>
      </c>
      <c r="D670" s="17">
        <v>63.7</v>
      </c>
      <c r="G670" s="17">
        <v>2009.7499999998956</v>
      </c>
      <c r="H670">
        <v>10</v>
      </c>
      <c r="J670" s="17">
        <v>42.2</v>
      </c>
    </row>
    <row r="671" spans="1:10" ht="12.75">
      <c r="A671" s="29">
        <f t="shared" si="10"/>
        <v>1950.4999999999495</v>
      </c>
      <c r="B671">
        <v>7</v>
      </c>
      <c r="D671" s="17">
        <v>65.4</v>
      </c>
      <c r="G671" s="17">
        <v>1922.2499999999752</v>
      </c>
      <c r="H671">
        <v>4</v>
      </c>
      <c r="J671" s="17">
        <v>42.3</v>
      </c>
    </row>
    <row r="672" spans="1:10" ht="12.75">
      <c r="A672" s="29">
        <f t="shared" si="10"/>
        <v>1950.5833333332828</v>
      </c>
      <c r="B672">
        <v>8</v>
      </c>
      <c r="D672" s="17">
        <v>61.9</v>
      </c>
      <c r="G672" s="17">
        <v>1897.249999999998</v>
      </c>
      <c r="H672">
        <v>4</v>
      </c>
      <c r="J672" s="17">
        <v>42.4</v>
      </c>
    </row>
    <row r="673" spans="1:10" ht="12.75">
      <c r="A673" s="29">
        <f t="shared" si="10"/>
        <v>1950.666666666616</v>
      </c>
      <c r="B673">
        <v>9</v>
      </c>
      <c r="D673" s="17">
        <v>57.2</v>
      </c>
      <c r="G673" s="17">
        <v>1902.2499999999934</v>
      </c>
      <c r="H673">
        <v>4</v>
      </c>
      <c r="J673" s="17">
        <v>42.4</v>
      </c>
    </row>
    <row r="674" spans="1:10" ht="12.75">
      <c r="A674" s="29">
        <f t="shared" si="10"/>
        <v>1950.7499999999493</v>
      </c>
      <c r="B674">
        <v>10</v>
      </c>
      <c r="D674" s="17">
        <v>50.8</v>
      </c>
      <c r="G674" s="17">
        <v>1927.2499999999707</v>
      </c>
      <c r="H674">
        <v>4</v>
      </c>
      <c r="J674" s="17">
        <v>42.4</v>
      </c>
    </row>
    <row r="675" spans="1:10" ht="12.75">
      <c r="A675" s="29">
        <f t="shared" si="10"/>
        <v>1950.8333333332826</v>
      </c>
      <c r="B675">
        <v>11</v>
      </c>
      <c r="D675" s="17">
        <v>26.8</v>
      </c>
      <c r="G675" s="17">
        <v>1971.2499999999307</v>
      </c>
      <c r="H675">
        <v>4</v>
      </c>
      <c r="J675" s="17">
        <v>42.4</v>
      </c>
    </row>
    <row r="676" spans="1:10" ht="12.75">
      <c r="A676" s="29">
        <f t="shared" si="10"/>
        <v>1950.9166666666158</v>
      </c>
      <c r="B676">
        <v>12</v>
      </c>
      <c r="D676" s="17">
        <v>11.2</v>
      </c>
      <c r="G676" s="17">
        <v>2003.2499999999015</v>
      </c>
      <c r="H676">
        <v>4</v>
      </c>
      <c r="J676" s="17">
        <v>42.6</v>
      </c>
    </row>
    <row r="677" spans="1:10" ht="12.75">
      <c r="A677" s="29">
        <f t="shared" si="10"/>
        <v>1950.999999999949</v>
      </c>
      <c r="B677">
        <v>1</v>
      </c>
      <c r="D677" s="17">
        <v>9.5</v>
      </c>
      <c r="G677" s="17">
        <v>1945.2499999999543</v>
      </c>
      <c r="H677">
        <v>4</v>
      </c>
      <c r="J677" s="17">
        <v>42.7</v>
      </c>
    </row>
    <row r="678" spans="1:10" ht="12.75">
      <c r="A678" s="29">
        <f t="shared" si="10"/>
        <v>1951.0833333332823</v>
      </c>
      <c r="B678">
        <v>2</v>
      </c>
      <c r="D678" s="17">
        <v>16</v>
      </c>
      <c r="G678" s="17">
        <v>1959.749999999941</v>
      </c>
      <c r="H678">
        <v>10</v>
      </c>
      <c r="J678" s="17">
        <v>42.8</v>
      </c>
    </row>
    <row r="679" spans="1:10" ht="12.75">
      <c r="A679" s="29">
        <f t="shared" si="10"/>
        <v>1951.1666666666156</v>
      </c>
      <c r="B679">
        <v>3</v>
      </c>
      <c r="D679" s="17">
        <v>23.2</v>
      </c>
      <c r="G679" s="17">
        <v>2007.249999999898</v>
      </c>
      <c r="H679">
        <v>4</v>
      </c>
      <c r="J679" s="17">
        <v>42.8</v>
      </c>
    </row>
    <row r="680" spans="1:10" ht="12.75">
      <c r="A680" s="29">
        <f t="shared" si="10"/>
        <v>1951.2499999999488</v>
      </c>
      <c r="B680">
        <v>4</v>
      </c>
      <c r="D680" s="17">
        <v>40.3</v>
      </c>
      <c r="G680" s="17">
        <v>1919.249999999978</v>
      </c>
      <c r="H680">
        <v>4</v>
      </c>
      <c r="J680" s="17">
        <v>42.9</v>
      </c>
    </row>
    <row r="681" spans="1:10" ht="12.75">
      <c r="A681" s="29">
        <f t="shared" si="10"/>
        <v>1951.333333333282</v>
      </c>
      <c r="B681">
        <v>5</v>
      </c>
      <c r="D681" s="17">
        <v>58</v>
      </c>
      <c r="G681" s="17">
        <v>1959.2499999999416</v>
      </c>
      <c r="H681">
        <v>4</v>
      </c>
      <c r="J681" s="17">
        <v>42.9</v>
      </c>
    </row>
    <row r="682" spans="1:10" ht="12.75">
      <c r="A682" s="29">
        <f t="shared" si="10"/>
        <v>1951.4166666666154</v>
      </c>
      <c r="B682">
        <v>6</v>
      </c>
      <c r="D682" s="17">
        <v>60.7</v>
      </c>
      <c r="G682" s="17">
        <v>1967.2499999999343</v>
      </c>
      <c r="H682">
        <v>4</v>
      </c>
      <c r="J682" s="17">
        <v>42.9</v>
      </c>
    </row>
    <row r="683" spans="1:10" ht="12.75">
      <c r="A683" s="29">
        <f t="shared" si="10"/>
        <v>1951.4999999999486</v>
      </c>
      <c r="B683">
        <v>7</v>
      </c>
      <c r="D683" s="17">
        <v>67.2</v>
      </c>
      <c r="G683" s="17">
        <v>2000.2499999999043</v>
      </c>
      <c r="H683">
        <v>4</v>
      </c>
      <c r="J683" s="17">
        <v>42.9</v>
      </c>
    </row>
    <row r="684" spans="1:10" ht="12.75">
      <c r="A684" s="29">
        <f t="shared" si="10"/>
        <v>1951.5833333332819</v>
      </c>
      <c r="B684">
        <v>8</v>
      </c>
      <c r="D684" s="17">
        <v>63</v>
      </c>
      <c r="G684" s="17">
        <v>2002.2499999999025</v>
      </c>
      <c r="H684">
        <v>4</v>
      </c>
      <c r="J684" s="17">
        <v>42.9</v>
      </c>
    </row>
    <row r="685" spans="1:10" ht="12.75">
      <c r="A685" s="29">
        <f t="shared" si="10"/>
        <v>1951.6666666666151</v>
      </c>
      <c r="B685">
        <v>9</v>
      </c>
      <c r="D685" s="17">
        <v>54.5</v>
      </c>
      <c r="G685" s="17">
        <v>2006.7499999998984</v>
      </c>
      <c r="H685">
        <v>10</v>
      </c>
      <c r="J685" s="17">
        <v>42.9</v>
      </c>
    </row>
    <row r="686" spans="1:10" ht="12.75">
      <c r="A686" s="29">
        <f t="shared" si="10"/>
        <v>1951.7499999999484</v>
      </c>
      <c r="B686">
        <v>10</v>
      </c>
      <c r="D686" s="17">
        <v>46.4</v>
      </c>
      <c r="G686" s="17">
        <v>2008.249999999897</v>
      </c>
      <c r="H686">
        <v>4</v>
      </c>
      <c r="J686" s="17">
        <v>42.9</v>
      </c>
    </row>
    <row r="687" spans="1:10" ht="12.75">
      <c r="A687" s="29">
        <f t="shared" si="10"/>
        <v>1951.8333333332816</v>
      </c>
      <c r="B687">
        <v>11</v>
      </c>
      <c r="D687" s="17">
        <v>23.3</v>
      </c>
      <c r="G687" s="17">
        <v>1972.7499999999293</v>
      </c>
      <c r="H687">
        <v>10</v>
      </c>
      <c r="J687" s="17">
        <v>43</v>
      </c>
    </row>
    <row r="688" spans="1:10" ht="12.75">
      <c r="A688" s="29">
        <f t="shared" si="10"/>
        <v>1951.916666666615</v>
      </c>
      <c r="B688">
        <v>12</v>
      </c>
      <c r="D688" s="17">
        <v>16</v>
      </c>
      <c r="G688" s="17">
        <v>2009.249999999896</v>
      </c>
      <c r="H688">
        <v>4</v>
      </c>
      <c r="J688" s="17">
        <v>43</v>
      </c>
    </row>
    <row r="689" spans="1:10" ht="12.75">
      <c r="A689" s="29">
        <f t="shared" si="10"/>
        <v>1951.9999999999482</v>
      </c>
      <c r="B689">
        <v>1</v>
      </c>
      <c r="D689" s="17">
        <v>14</v>
      </c>
      <c r="G689" s="17">
        <v>1937.7499999999611</v>
      </c>
      <c r="H689">
        <v>10</v>
      </c>
      <c r="J689" s="17">
        <v>43.1</v>
      </c>
    </row>
    <row r="690" spans="1:10" ht="12.75">
      <c r="A690" s="29">
        <f t="shared" si="10"/>
        <v>1952.0833333332814</v>
      </c>
      <c r="B690">
        <v>2</v>
      </c>
      <c r="D690" s="17">
        <v>21.6</v>
      </c>
      <c r="G690" s="17">
        <v>1936.749999999962</v>
      </c>
      <c r="H690">
        <v>10</v>
      </c>
      <c r="J690" s="17">
        <v>43.2</v>
      </c>
    </row>
    <row r="691" spans="1:10" ht="12.75">
      <c r="A691" s="29">
        <f t="shared" si="10"/>
        <v>1952.1666666666147</v>
      </c>
      <c r="B691">
        <v>3</v>
      </c>
      <c r="D691" s="17">
        <v>24.8</v>
      </c>
      <c r="G691" s="17">
        <v>2001.8333333332362</v>
      </c>
      <c r="H691">
        <v>11</v>
      </c>
      <c r="J691" s="17">
        <v>43.2</v>
      </c>
    </row>
    <row r="692" spans="1:10" ht="12.75">
      <c r="A692" s="29">
        <f t="shared" si="10"/>
        <v>1952.249999999948</v>
      </c>
      <c r="B692">
        <v>4</v>
      </c>
      <c r="D692" s="17">
        <v>45.8</v>
      </c>
      <c r="G692" s="17">
        <v>1994.2499999999097</v>
      </c>
      <c r="H692">
        <v>4</v>
      </c>
      <c r="J692" s="17">
        <v>43.3</v>
      </c>
    </row>
    <row r="693" spans="1:10" ht="12.75">
      <c r="A693" s="29">
        <f t="shared" si="10"/>
        <v>1952.3333333332812</v>
      </c>
      <c r="B693">
        <v>5</v>
      </c>
      <c r="D693" s="17">
        <v>53.9</v>
      </c>
      <c r="G693" s="17">
        <v>1903.2499999999925</v>
      </c>
      <c r="H693">
        <v>4</v>
      </c>
      <c r="J693" s="17">
        <v>43.5</v>
      </c>
    </row>
    <row r="694" spans="1:10" ht="12.75">
      <c r="A694" s="29">
        <f t="shared" si="10"/>
        <v>1952.4166666666144</v>
      </c>
      <c r="B694">
        <v>6</v>
      </c>
      <c r="D694" s="17">
        <v>65.9</v>
      </c>
      <c r="G694" s="17">
        <v>1909.7499999999866</v>
      </c>
      <c r="H694">
        <v>10</v>
      </c>
      <c r="J694" s="17">
        <v>43.6</v>
      </c>
    </row>
    <row r="695" spans="1:10" ht="12.75">
      <c r="A695" s="29">
        <f t="shared" si="10"/>
        <v>1952.4999999999477</v>
      </c>
      <c r="B695">
        <v>7</v>
      </c>
      <c r="D695" s="17">
        <v>69.9</v>
      </c>
      <c r="G695" s="17">
        <v>1933.7499999999648</v>
      </c>
      <c r="H695">
        <v>10</v>
      </c>
      <c r="J695" s="17">
        <v>43.6</v>
      </c>
    </row>
    <row r="696" spans="1:10" ht="12.75">
      <c r="A696" s="29">
        <f t="shared" si="10"/>
        <v>1952.583333333281</v>
      </c>
      <c r="B696">
        <v>8</v>
      </c>
      <c r="D696" s="17">
        <v>65</v>
      </c>
      <c r="G696" s="17">
        <v>1981.749999999921</v>
      </c>
      <c r="H696">
        <v>10</v>
      </c>
      <c r="J696" s="17">
        <v>43.6</v>
      </c>
    </row>
    <row r="697" spans="1:10" ht="12.75">
      <c r="A697" s="29">
        <f t="shared" si="10"/>
        <v>1952.6666666666142</v>
      </c>
      <c r="B697">
        <v>9</v>
      </c>
      <c r="D697" s="17">
        <v>58.5</v>
      </c>
      <c r="G697" s="17">
        <v>1908.249999999988</v>
      </c>
      <c r="H697">
        <v>4</v>
      </c>
      <c r="J697" s="17">
        <v>43.7</v>
      </c>
    </row>
    <row r="698" spans="1:10" ht="12.75">
      <c r="A698" s="29">
        <f t="shared" si="10"/>
        <v>1952.7499999999475</v>
      </c>
      <c r="B698">
        <v>10</v>
      </c>
      <c r="D698" s="17">
        <v>41</v>
      </c>
      <c r="G698" s="17">
        <v>1949.2499999999507</v>
      </c>
      <c r="H698">
        <v>4</v>
      </c>
      <c r="J698" s="17">
        <v>43.7</v>
      </c>
    </row>
    <row r="699" spans="1:10" ht="12.75">
      <c r="A699" s="29">
        <f t="shared" si="10"/>
        <v>1952.8333333332807</v>
      </c>
      <c r="B699">
        <v>11</v>
      </c>
      <c r="D699" s="17">
        <v>33.5</v>
      </c>
      <c r="G699" s="17">
        <v>1911.7499999999848</v>
      </c>
      <c r="H699">
        <v>10</v>
      </c>
      <c r="J699" s="17">
        <v>43.8</v>
      </c>
    </row>
    <row r="700" spans="1:10" ht="12.75">
      <c r="A700" s="29">
        <f t="shared" si="10"/>
        <v>1952.916666666614</v>
      </c>
      <c r="B700">
        <v>12</v>
      </c>
      <c r="D700" s="17">
        <v>22.8</v>
      </c>
      <c r="G700" s="17">
        <v>1926.7499999999711</v>
      </c>
      <c r="H700">
        <v>10</v>
      </c>
      <c r="J700" s="17">
        <v>43.8</v>
      </c>
    </row>
    <row r="701" spans="1:10" ht="12.75">
      <c r="A701" s="29">
        <f t="shared" si="10"/>
        <v>1952.9999999999472</v>
      </c>
      <c r="B701">
        <v>1</v>
      </c>
      <c r="D701" s="17">
        <v>17.5</v>
      </c>
      <c r="G701" s="17">
        <v>1957.2499999999434</v>
      </c>
      <c r="H701">
        <v>4</v>
      </c>
      <c r="J701" s="17">
        <v>43.8</v>
      </c>
    </row>
    <row r="702" spans="1:10" ht="12.75">
      <c r="A702" s="29">
        <f t="shared" si="10"/>
        <v>1953.0833333332805</v>
      </c>
      <c r="B702">
        <v>2</v>
      </c>
      <c r="D702" s="17">
        <v>17.4</v>
      </c>
      <c r="G702" s="17">
        <v>1932.7499999999657</v>
      </c>
      <c r="H702">
        <v>10</v>
      </c>
      <c r="J702" s="17">
        <v>43.9</v>
      </c>
    </row>
    <row r="703" spans="1:10" ht="12.75">
      <c r="A703" s="29">
        <f t="shared" si="10"/>
        <v>1953.1666666666138</v>
      </c>
      <c r="B703">
        <v>3</v>
      </c>
      <c r="D703" s="17">
        <v>29.2</v>
      </c>
      <c r="G703" s="17">
        <v>1964.249999999937</v>
      </c>
      <c r="H703">
        <v>4</v>
      </c>
      <c r="J703" s="17">
        <v>43.9</v>
      </c>
    </row>
    <row r="704" spans="1:10" ht="12.75">
      <c r="A704" s="29">
        <f t="shared" si="10"/>
        <v>1953.249999999947</v>
      </c>
      <c r="B704">
        <v>4</v>
      </c>
      <c r="D704" s="17">
        <v>39</v>
      </c>
      <c r="G704" s="17">
        <v>1970.2499999999316</v>
      </c>
      <c r="H704">
        <v>4</v>
      </c>
      <c r="J704" s="17">
        <v>43.9</v>
      </c>
    </row>
    <row r="705" spans="1:10" ht="12.75">
      <c r="A705" s="29">
        <f t="shared" si="10"/>
        <v>1953.3333333332803</v>
      </c>
      <c r="B705">
        <v>5</v>
      </c>
      <c r="D705" s="17">
        <v>54.6</v>
      </c>
      <c r="G705" s="17">
        <v>1898.7499999999966</v>
      </c>
      <c r="H705">
        <v>10</v>
      </c>
      <c r="J705" s="17">
        <v>44</v>
      </c>
    </row>
    <row r="706" spans="1:10" ht="12.75">
      <c r="A706" s="29">
        <f t="shared" si="10"/>
        <v>1953.4166666666135</v>
      </c>
      <c r="B706">
        <v>6</v>
      </c>
      <c r="D706" s="17">
        <v>66.1</v>
      </c>
      <c r="G706" s="17">
        <v>1907.7499999999884</v>
      </c>
      <c r="H706">
        <v>10</v>
      </c>
      <c r="J706" s="17">
        <v>44</v>
      </c>
    </row>
    <row r="707" spans="1:10" ht="12.75">
      <c r="A707" s="29">
        <f t="shared" si="10"/>
        <v>1953.4999999999468</v>
      </c>
      <c r="B707">
        <v>7</v>
      </c>
      <c r="D707" s="17">
        <v>68.4</v>
      </c>
      <c r="G707" s="17">
        <v>1938.2499999999607</v>
      </c>
      <c r="H707">
        <v>4</v>
      </c>
      <c r="J707" s="17">
        <v>44</v>
      </c>
    </row>
    <row r="708" spans="1:10" ht="12.75">
      <c r="A708" s="29">
        <f t="shared" si="10"/>
        <v>1953.58333333328</v>
      </c>
      <c r="B708">
        <v>8</v>
      </c>
      <c r="D708" s="17">
        <v>68.1</v>
      </c>
      <c r="G708" s="17">
        <v>1958.2499999999425</v>
      </c>
      <c r="H708">
        <v>4</v>
      </c>
      <c r="J708" s="17">
        <v>44</v>
      </c>
    </row>
    <row r="709" spans="1:10" ht="12.75">
      <c r="A709" s="29">
        <f t="shared" si="10"/>
        <v>1953.6666666666133</v>
      </c>
      <c r="B709">
        <v>9</v>
      </c>
      <c r="D709" s="17">
        <v>58.4</v>
      </c>
      <c r="G709" s="17">
        <v>1969.749999999932</v>
      </c>
      <c r="H709">
        <v>10</v>
      </c>
      <c r="J709" s="17">
        <v>44</v>
      </c>
    </row>
    <row r="710" spans="1:10" ht="12.75">
      <c r="A710" s="29">
        <f t="shared" si="10"/>
        <v>1953.7499999999466</v>
      </c>
      <c r="B710">
        <v>10</v>
      </c>
      <c r="D710" s="17">
        <v>52.4</v>
      </c>
      <c r="G710" s="17">
        <v>1988.2499999999152</v>
      </c>
      <c r="H710">
        <v>4</v>
      </c>
      <c r="J710" s="17">
        <v>44</v>
      </c>
    </row>
    <row r="711" spans="1:10" ht="12.75">
      <c r="A711" s="29">
        <f aca="true" t="shared" si="11" ref="A711:A774">A710+1/12</f>
        <v>1953.8333333332798</v>
      </c>
      <c r="B711">
        <v>11</v>
      </c>
      <c r="D711" s="17">
        <v>36.4</v>
      </c>
      <c r="G711" s="17">
        <v>1993.7499999999102</v>
      </c>
      <c r="H711">
        <v>10</v>
      </c>
      <c r="J711" s="17">
        <v>44.1</v>
      </c>
    </row>
    <row r="712" spans="1:10" ht="12.75">
      <c r="A712" s="29">
        <f t="shared" si="11"/>
        <v>1953.916666666613</v>
      </c>
      <c r="B712">
        <v>12</v>
      </c>
      <c r="D712" s="17">
        <v>21.5</v>
      </c>
      <c r="G712" s="17">
        <v>1905.7499999999902</v>
      </c>
      <c r="H712">
        <v>10</v>
      </c>
      <c r="J712" s="17">
        <v>44.3</v>
      </c>
    </row>
    <row r="713" spans="1:10" ht="12.75">
      <c r="A713" s="29">
        <f t="shared" si="11"/>
        <v>1953.9999999999463</v>
      </c>
      <c r="B713">
        <v>1</v>
      </c>
      <c r="D713" s="17">
        <v>12.2</v>
      </c>
      <c r="G713" s="17">
        <v>1930.249999999968</v>
      </c>
      <c r="H713">
        <v>4</v>
      </c>
      <c r="J713" s="17">
        <v>44.3</v>
      </c>
    </row>
    <row r="714" spans="1:10" ht="12.75">
      <c r="A714" s="29">
        <f t="shared" si="11"/>
        <v>1954.0833333332796</v>
      </c>
      <c r="B714">
        <v>2</v>
      </c>
      <c r="D714" s="17">
        <v>27.7</v>
      </c>
      <c r="G714" s="17">
        <v>1974.249999999928</v>
      </c>
      <c r="H714">
        <v>4</v>
      </c>
      <c r="J714" s="17">
        <v>44.3</v>
      </c>
    </row>
    <row r="715" spans="1:10" ht="12.75">
      <c r="A715" s="29">
        <f t="shared" si="11"/>
        <v>1954.1666666666129</v>
      </c>
      <c r="B715">
        <v>3</v>
      </c>
      <c r="D715" s="17">
        <v>26</v>
      </c>
      <c r="G715" s="17">
        <v>1912.2499999999843</v>
      </c>
      <c r="H715">
        <v>4</v>
      </c>
      <c r="J715" s="17">
        <v>44.4</v>
      </c>
    </row>
    <row r="716" spans="1:10" ht="12.75">
      <c r="A716" s="29">
        <f t="shared" si="11"/>
        <v>1954.249999999946</v>
      </c>
      <c r="B716">
        <v>4</v>
      </c>
      <c r="D716" s="17">
        <v>44.4</v>
      </c>
      <c r="G716" s="17">
        <v>1929.2499999999688</v>
      </c>
      <c r="H716">
        <v>4</v>
      </c>
      <c r="J716" s="17">
        <v>44.4</v>
      </c>
    </row>
    <row r="717" spans="1:10" ht="12.75">
      <c r="A717" s="29">
        <f t="shared" si="11"/>
        <v>1954.3333333332794</v>
      </c>
      <c r="B717">
        <v>5</v>
      </c>
      <c r="D717" s="17">
        <v>49.1</v>
      </c>
      <c r="G717" s="17">
        <v>1954.249999999946</v>
      </c>
      <c r="H717">
        <v>4</v>
      </c>
      <c r="J717" s="17">
        <v>44.4</v>
      </c>
    </row>
    <row r="718" spans="1:10" ht="12.75">
      <c r="A718" s="29">
        <f t="shared" si="11"/>
        <v>1954.4166666666126</v>
      </c>
      <c r="B718">
        <v>6</v>
      </c>
      <c r="D718" s="17">
        <v>66.7</v>
      </c>
      <c r="G718" s="17">
        <v>1960.2499999999407</v>
      </c>
      <c r="H718">
        <v>4</v>
      </c>
      <c r="J718" s="17">
        <v>44.4</v>
      </c>
    </row>
    <row r="719" spans="1:10" ht="12.75">
      <c r="A719" s="29">
        <f t="shared" si="11"/>
        <v>1954.4999999999459</v>
      </c>
      <c r="B719">
        <v>7</v>
      </c>
      <c r="D719" s="17">
        <v>68.8</v>
      </c>
      <c r="G719" s="17">
        <v>1979.749999999923</v>
      </c>
      <c r="H719">
        <v>10</v>
      </c>
      <c r="J719" s="17">
        <v>44.4</v>
      </c>
    </row>
    <row r="720" spans="1:10" ht="12.75">
      <c r="A720" s="29">
        <f t="shared" si="11"/>
        <v>1954.5833333332791</v>
      </c>
      <c r="B720">
        <v>8</v>
      </c>
      <c r="D720" s="17">
        <v>65</v>
      </c>
      <c r="G720" s="17">
        <v>1984.2499999999188</v>
      </c>
      <c r="H720">
        <v>4</v>
      </c>
      <c r="J720" s="17">
        <v>44.5</v>
      </c>
    </row>
    <row r="721" spans="1:10" ht="12.75">
      <c r="A721" s="29">
        <f t="shared" si="11"/>
        <v>1954.6666666666124</v>
      </c>
      <c r="B721">
        <v>9</v>
      </c>
      <c r="D721" s="17">
        <v>57.5</v>
      </c>
      <c r="G721" s="17">
        <v>1919.7499999999775</v>
      </c>
      <c r="H721">
        <v>10</v>
      </c>
      <c r="J721" s="17">
        <v>44.6</v>
      </c>
    </row>
    <row r="722" spans="1:10" ht="12.75">
      <c r="A722" s="29">
        <f t="shared" si="11"/>
        <v>1954.7499999999457</v>
      </c>
      <c r="B722">
        <v>10</v>
      </c>
      <c r="D722" s="17">
        <v>45.6</v>
      </c>
      <c r="G722" s="17">
        <v>1923.7499999999739</v>
      </c>
      <c r="H722">
        <v>10</v>
      </c>
      <c r="J722" s="17">
        <v>44.6</v>
      </c>
    </row>
    <row r="723" spans="1:10" ht="12.75">
      <c r="A723" s="29">
        <f t="shared" si="11"/>
        <v>1954.833333333279</v>
      </c>
      <c r="B723">
        <v>11</v>
      </c>
      <c r="D723" s="17">
        <v>34.5</v>
      </c>
      <c r="G723" s="17">
        <v>2004.2499999999006</v>
      </c>
      <c r="H723">
        <v>4</v>
      </c>
      <c r="J723" s="17">
        <v>44.6</v>
      </c>
    </row>
    <row r="724" spans="1:10" ht="12.75">
      <c r="A724" s="29">
        <f t="shared" si="11"/>
        <v>1954.9166666666122</v>
      </c>
      <c r="B724">
        <v>12</v>
      </c>
      <c r="D724" s="17">
        <v>20.7</v>
      </c>
      <c r="G724" s="17">
        <v>1913.749999999983</v>
      </c>
      <c r="H724">
        <v>10</v>
      </c>
      <c r="J724" s="17">
        <v>44.7</v>
      </c>
    </row>
    <row r="725" spans="1:10" ht="12.75">
      <c r="A725" s="29">
        <f t="shared" si="11"/>
        <v>1954.9999999999454</v>
      </c>
      <c r="B725">
        <v>1</v>
      </c>
      <c r="D725" s="17">
        <v>12.9</v>
      </c>
      <c r="G725" s="17">
        <v>1945.7499999999538</v>
      </c>
      <c r="H725">
        <v>10</v>
      </c>
      <c r="J725" s="17">
        <v>44.7</v>
      </c>
    </row>
    <row r="726" spans="1:10" ht="12.75">
      <c r="A726" s="29">
        <f t="shared" si="11"/>
        <v>1955.0833333332787</v>
      </c>
      <c r="B726">
        <v>2</v>
      </c>
      <c r="D726" s="17">
        <v>15</v>
      </c>
      <c r="G726" s="17">
        <v>1980.2499999999225</v>
      </c>
      <c r="H726">
        <v>4</v>
      </c>
      <c r="J726" s="17">
        <v>44.7</v>
      </c>
    </row>
    <row r="727" spans="1:10" ht="12.75">
      <c r="A727" s="29">
        <f t="shared" si="11"/>
        <v>1955.166666666612</v>
      </c>
      <c r="B727">
        <v>3</v>
      </c>
      <c r="D727" s="17">
        <v>24.7</v>
      </c>
      <c r="G727" s="17">
        <v>2012.749999999893</v>
      </c>
      <c r="H727">
        <v>10</v>
      </c>
      <c r="J727" s="17">
        <v>44.8</v>
      </c>
    </row>
    <row r="728" spans="1:10" ht="12.75">
      <c r="A728" s="29">
        <f t="shared" si="11"/>
        <v>1955.2499999999452</v>
      </c>
      <c r="B728">
        <v>4</v>
      </c>
      <c r="D728" s="17">
        <v>49.4</v>
      </c>
      <c r="G728" s="17">
        <v>1969.2499999999325</v>
      </c>
      <c r="H728">
        <v>4</v>
      </c>
      <c r="J728" s="17">
        <v>44.9</v>
      </c>
    </row>
    <row r="729" spans="1:10" ht="12.75">
      <c r="A729" s="29">
        <f t="shared" si="11"/>
        <v>1955.3333333332785</v>
      </c>
      <c r="B729">
        <v>5</v>
      </c>
      <c r="D729" s="17">
        <v>57.9</v>
      </c>
      <c r="G729" s="17">
        <v>1913.2499999999834</v>
      </c>
      <c r="H729">
        <v>4</v>
      </c>
      <c r="J729" s="17">
        <v>45</v>
      </c>
    </row>
    <row r="730" spans="1:10" ht="12.75">
      <c r="A730" s="29">
        <f t="shared" si="11"/>
        <v>1955.4166666666117</v>
      </c>
      <c r="B730">
        <v>6</v>
      </c>
      <c r="D730" s="17">
        <v>63.5</v>
      </c>
      <c r="G730" s="17">
        <v>1930.7499999999675</v>
      </c>
      <c r="H730">
        <v>10</v>
      </c>
      <c r="J730" s="17">
        <v>45</v>
      </c>
    </row>
    <row r="731" spans="1:10" ht="12.75">
      <c r="A731" s="29">
        <f t="shared" si="11"/>
        <v>1955.499999999945</v>
      </c>
      <c r="B731">
        <v>7</v>
      </c>
      <c r="D731" s="17">
        <v>73.8</v>
      </c>
      <c r="G731" s="17">
        <v>1931.249999999967</v>
      </c>
      <c r="H731">
        <v>4</v>
      </c>
      <c r="J731" s="17">
        <v>45</v>
      </c>
    </row>
    <row r="732" spans="1:10" ht="12.75">
      <c r="A732" s="29">
        <f t="shared" si="11"/>
        <v>1955.5833333332782</v>
      </c>
      <c r="B732">
        <v>8</v>
      </c>
      <c r="D732" s="17">
        <v>71.1</v>
      </c>
      <c r="G732" s="17">
        <v>1957.749999999943</v>
      </c>
      <c r="H732">
        <v>10</v>
      </c>
      <c r="J732" s="17">
        <v>45</v>
      </c>
    </row>
    <row r="733" spans="1:10" ht="12.75">
      <c r="A733" s="29">
        <f t="shared" si="11"/>
        <v>1955.6666666666115</v>
      </c>
      <c r="B733">
        <v>9</v>
      </c>
      <c r="D733" s="17">
        <v>59</v>
      </c>
      <c r="G733" s="17">
        <v>2015.2499999998906</v>
      </c>
      <c r="H733">
        <v>4</v>
      </c>
      <c r="J733" s="17">
        <v>45</v>
      </c>
    </row>
    <row r="734" spans="1:10" ht="12.75">
      <c r="A734" s="29">
        <f t="shared" si="11"/>
        <v>1955.7499999999447</v>
      </c>
      <c r="B734">
        <v>10</v>
      </c>
      <c r="D734" s="17">
        <v>48.1</v>
      </c>
      <c r="G734" s="17">
        <v>1990.749999999913</v>
      </c>
      <c r="H734">
        <v>10</v>
      </c>
      <c r="J734" s="17">
        <v>45.1</v>
      </c>
    </row>
    <row r="735" spans="1:10" ht="12.75">
      <c r="A735" s="29">
        <f t="shared" si="11"/>
        <v>1955.833333333278</v>
      </c>
      <c r="B735">
        <v>11</v>
      </c>
      <c r="D735" s="17">
        <v>26.4</v>
      </c>
      <c r="G735" s="17">
        <v>2012.2499999998934</v>
      </c>
      <c r="H735">
        <v>4</v>
      </c>
      <c r="J735" s="17">
        <v>45.1</v>
      </c>
    </row>
    <row r="736" spans="1:10" ht="12.75">
      <c r="A736" s="29">
        <f t="shared" si="11"/>
        <v>1955.9166666666113</v>
      </c>
      <c r="B736">
        <v>12</v>
      </c>
      <c r="D736" s="17">
        <v>13.1</v>
      </c>
      <c r="G736" s="17">
        <v>1964.7499999999366</v>
      </c>
      <c r="H736">
        <v>10</v>
      </c>
      <c r="J736" s="17">
        <v>45.2</v>
      </c>
    </row>
    <row r="737" spans="1:10" ht="12.75">
      <c r="A737" s="29">
        <f t="shared" si="11"/>
        <v>1955.9999999999445</v>
      </c>
      <c r="B737">
        <v>1</v>
      </c>
      <c r="D737" s="17">
        <v>14.8</v>
      </c>
      <c r="G737" s="17">
        <v>1967.7499999999338</v>
      </c>
      <c r="H737">
        <v>10</v>
      </c>
      <c r="J737" s="17">
        <v>45.2</v>
      </c>
    </row>
    <row r="738" spans="1:10" ht="12.75">
      <c r="A738" s="29">
        <f t="shared" si="11"/>
        <v>1956.0833333332778</v>
      </c>
      <c r="B738">
        <v>2</v>
      </c>
      <c r="D738" s="17">
        <v>15.2</v>
      </c>
      <c r="G738" s="17">
        <v>1968.2499999999334</v>
      </c>
      <c r="H738">
        <v>4</v>
      </c>
      <c r="J738" s="17">
        <v>45.2</v>
      </c>
    </row>
    <row r="739" spans="1:10" ht="12.75">
      <c r="A739" s="29">
        <f t="shared" si="11"/>
        <v>1956.166666666611</v>
      </c>
      <c r="B739">
        <v>3</v>
      </c>
      <c r="D739" s="17">
        <v>23.9</v>
      </c>
      <c r="G739" s="17">
        <v>1992.749999999911</v>
      </c>
      <c r="H739">
        <v>10</v>
      </c>
      <c r="J739" s="17">
        <v>45.2</v>
      </c>
    </row>
    <row r="740" spans="1:10" ht="12.75">
      <c r="A740" s="29">
        <f t="shared" si="11"/>
        <v>1956.2499999999443</v>
      </c>
      <c r="B740">
        <v>4</v>
      </c>
      <c r="D740" s="17">
        <v>39.4</v>
      </c>
      <c r="G740" s="17">
        <v>1963.249999999938</v>
      </c>
      <c r="H740">
        <v>4</v>
      </c>
      <c r="J740" s="17">
        <v>45.3</v>
      </c>
    </row>
    <row r="741" spans="1:10" ht="12.75">
      <c r="A741" s="29">
        <f t="shared" si="11"/>
        <v>1956.3333333332776</v>
      </c>
      <c r="B741">
        <v>5</v>
      </c>
      <c r="D741" s="17">
        <v>53.5</v>
      </c>
      <c r="G741" s="17">
        <v>1899.2499999999961</v>
      </c>
      <c r="H741">
        <v>4</v>
      </c>
      <c r="J741" s="17">
        <v>45.4</v>
      </c>
    </row>
    <row r="742" spans="1:10" ht="12.75">
      <c r="A742" s="29">
        <f t="shared" si="11"/>
        <v>1956.4166666666108</v>
      </c>
      <c r="B742">
        <v>6</v>
      </c>
      <c r="D742" s="17">
        <v>67.1</v>
      </c>
      <c r="G742" s="17">
        <v>1906.7499999999893</v>
      </c>
      <c r="H742">
        <v>10</v>
      </c>
      <c r="J742" s="17">
        <v>45.4</v>
      </c>
    </row>
    <row r="743" spans="1:10" ht="12.75">
      <c r="A743" s="29">
        <f t="shared" si="11"/>
        <v>1956.499999999944</v>
      </c>
      <c r="B743">
        <v>7</v>
      </c>
      <c r="D743" s="17">
        <v>65.3</v>
      </c>
      <c r="G743" s="17">
        <v>1991.749999999912</v>
      </c>
      <c r="H743">
        <v>10</v>
      </c>
      <c r="J743" s="17">
        <v>45.4</v>
      </c>
    </row>
    <row r="744" spans="1:10" ht="12.75">
      <c r="A744" s="29">
        <f t="shared" si="11"/>
        <v>1956.5833333332773</v>
      </c>
      <c r="B744">
        <v>8</v>
      </c>
      <c r="D744" s="17">
        <v>66.1</v>
      </c>
      <c r="G744" s="17">
        <v>1901.2499999999943</v>
      </c>
      <c r="H744">
        <v>4</v>
      </c>
      <c r="J744" s="17">
        <v>45.5</v>
      </c>
    </row>
    <row r="745" spans="1:10" ht="12.75">
      <c r="A745" s="29">
        <f t="shared" si="11"/>
        <v>1956.6666666666106</v>
      </c>
      <c r="B745">
        <v>9</v>
      </c>
      <c r="D745" s="17">
        <v>55.2</v>
      </c>
      <c r="G745" s="17">
        <v>1916.7499999999802</v>
      </c>
      <c r="H745">
        <v>10</v>
      </c>
      <c r="J745" s="17">
        <v>45.5</v>
      </c>
    </row>
    <row r="746" spans="1:10" ht="12.75">
      <c r="A746" s="29">
        <f t="shared" si="11"/>
        <v>1956.7499999999438</v>
      </c>
      <c r="B746">
        <v>10</v>
      </c>
      <c r="D746" s="17">
        <v>52.6</v>
      </c>
      <c r="G746" s="17">
        <v>1990.2499999999134</v>
      </c>
      <c r="H746">
        <v>4</v>
      </c>
      <c r="J746" s="17">
        <v>45.5</v>
      </c>
    </row>
    <row r="747" spans="1:10" ht="12.75">
      <c r="A747" s="29">
        <f t="shared" si="11"/>
        <v>1956.833333333277</v>
      </c>
      <c r="B747">
        <v>11</v>
      </c>
      <c r="D747" s="17">
        <v>31.4</v>
      </c>
      <c r="G747" s="17">
        <v>1954.7499999999457</v>
      </c>
      <c r="H747">
        <v>10</v>
      </c>
      <c r="J747" s="17">
        <v>45.6</v>
      </c>
    </row>
    <row r="748" spans="1:10" ht="12.75">
      <c r="A748" s="29">
        <f t="shared" si="11"/>
        <v>1956.9166666666104</v>
      </c>
      <c r="B748">
        <v>12</v>
      </c>
      <c r="D748" s="17">
        <v>20.8</v>
      </c>
      <c r="G748" s="17">
        <v>1981.2499999999216</v>
      </c>
      <c r="H748">
        <v>4</v>
      </c>
      <c r="J748" s="17">
        <v>45.6</v>
      </c>
    </row>
    <row r="749" spans="1:10" ht="12.75">
      <c r="A749" s="29">
        <f t="shared" si="11"/>
        <v>1956.9999999999436</v>
      </c>
      <c r="B749">
        <v>1</v>
      </c>
      <c r="D749" s="17">
        <v>7.2</v>
      </c>
      <c r="G749" s="17">
        <v>2012.16666666656</v>
      </c>
      <c r="H749">
        <v>3</v>
      </c>
      <c r="J749" s="17">
        <v>45.6</v>
      </c>
    </row>
    <row r="750" spans="1:10" ht="12.75">
      <c r="A750" s="29">
        <f t="shared" si="11"/>
        <v>1957.0833333332769</v>
      </c>
      <c r="B750">
        <v>2</v>
      </c>
      <c r="D750" s="17">
        <v>19.3</v>
      </c>
      <c r="G750" s="17">
        <v>1999.7499999999047</v>
      </c>
      <c r="H750">
        <v>10</v>
      </c>
      <c r="J750" s="17">
        <v>45.7</v>
      </c>
    </row>
    <row r="751" spans="1:10" ht="12.75">
      <c r="A751" s="29">
        <f t="shared" si="11"/>
        <v>1957.1666666666101</v>
      </c>
      <c r="B751">
        <v>3</v>
      </c>
      <c r="D751" s="17">
        <v>28.2</v>
      </c>
      <c r="G751" s="17">
        <v>1952.249999999948</v>
      </c>
      <c r="H751">
        <v>4</v>
      </c>
      <c r="J751" s="17">
        <v>45.8</v>
      </c>
    </row>
    <row r="752" spans="1:10" ht="12.75">
      <c r="A752" s="29">
        <f t="shared" si="11"/>
        <v>1957.2499999999434</v>
      </c>
      <c r="B752">
        <v>4</v>
      </c>
      <c r="D752" s="17">
        <v>43.8</v>
      </c>
      <c r="G752" s="17">
        <v>1977.7499999999247</v>
      </c>
      <c r="H752">
        <v>10</v>
      </c>
      <c r="J752" s="17">
        <v>45.8</v>
      </c>
    </row>
    <row r="753" spans="1:10" ht="12.75">
      <c r="A753" s="29">
        <f t="shared" si="11"/>
        <v>1957.3333333332766</v>
      </c>
      <c r="B753">
        <v>5</v>
      </c>
      <c r="D753" s="17">
        <v>53.2</v>
      </c>
      <c r="G753" s="17">
        <v>1929.7499999999684</v>
      </c>
      <c r="H753">
        <v>10</v>
      </c>
      <c r="J753" s="17">
        <v>45.9</v>
      </c>
    </row>
    <row r="754" spans="1:10" ht="12.75">
      <c r="A754" s="29">
        <f t="shared" si="11"/>
        <v>1957.41666666661</v>
      </c>
      <c r="B754">
        <v>6</v>
      </c>
      <c r="D754" s="17">
        <v>63.9</v>
      </c>
      <c r="G754" s="17">
        <v>1978.7499999999238</v>
      </c>
      <c r="H754">
        <v>10</v>
      </c>
      <c r="J754" s="17">
        <v>45.9</v>
      </c>
    </row>
    <row r="755" spans="1:10" ht="12.75">
      <c r="A755" s="29">
        <f t="shared" si="11"/>
        <v>1957.4999999999432</v>
      </c>
      <c r="B755">
        <v>7</v>
      </c>
      <c r="D755" s="17">
        <v>70.5</v>
      </c>
      <c r="G755" s="17">
        <v>1904.7499999999911</v>
      </c>
      <c r="H755">
        <v>10</v>
      </c>
      <c r="J755" s="17">
        <v>46</v>
      </c>
    </row>
    <row r="756" spans="1:10" ht="12.75">
      <c r="A756" s="29">
        <f t="shared" si="11"/>
        <v>1957.5833333332764</v>
      </c>
      <c r="B756">
        <v>8</v>
      </c>
      <c r="D756" s="17">
        <v>66.1</v>
      </c>
      <c r="G756" s="17">
        <v>1935.749999999963</v>
      </c>
      <c r="H756">
        <v>10</v>
      </c>
      <c r="J756" s="17">
        <v>46</v>
      </c>
    </row>
    <row r="757" spans="1:10" ht="12.75">
      <c r="A757" s="29">
        <f t="shared" si="11"/>
        <v>1957.6666666666097</v>
      </c>
      <c r="B757">
        <v>9</v>
      </c>
      <c r="D757" s="17">
        <v>56</v>
      </c>
      <c r="G757" s="17">
        <v>1946.2499999999534</v>
      </c>
      <c r="H757">
        <v>4</v>
      </c>
      <c r="J757" s="17">
        <v>46</v>
      </c>
    </row>
    <row r="758" spans="1:10" ht="12.75">
      <c r="A758" s="29">
        <f t="shared" si="11"/>
        <v>1957.749999999943</v>
      </c>
      <c r="B758">
        <v>10</v>
      </c>
      <c r="D758" s="17">
        <v>45</v>
      </c>
      <c r="G758" s="17">
        <v>1966.7499999999347</v>
      </c>
      <c r="H758">
        <v>10</v>
      </c>
      <c r="J758" s="17">
        <v>46</v>
      </c>
    </row>
    <row r="759" spans="1:10" ht="12.75">
      <c r="A759" s="29">
        <f t="shared" si="11"/>
        <v>1957.8333333332762</v>
      </c>
      <c r="B759">
        <v>11</v>
      </c>
      <c r="D759" s="17">
        <v>31.1</v>
      </c>
      <c r="G759" s="17">
        <v>1976.249999999926</v>
      </c>
      <c r="H759">
        <v>4</v>
      </c>
      <c r="J759" s="17">
        <v>46</v>
      </c>
    </row>
    <row r="760" spans="1:10" ht="12.75">
      <c r="A760" s="29">
        <f t="shared" si="11"/>
        <v>1957.9166666666094</v>
      </c>
      <c r="B760">
        <v>12</v>
      </c>
      <c r="D760" s="17">
        <v>21.7</v>
      </c>
      <c r="G760" s="17">
        <v>2014.749999999891</v>
      </c>
      <c r="H760">
        <v>10</v>
      </c>
      <c r="J760" s="17">
        <v>46</v>
      </c>
    </row>
    <row r="761" spans="1:10" ht="12.75">
      <c r="A761" s="29">
        <f t="shared" si="11"/>
        <v>1957.9999999999427</v>
      </c>
      <c r="B761">
        <v>1</v>
      </c>
      <c r="D761" s="17">
        <v>17.6</v>
      </c>
      <c r="G761" s="17">
        <v>2001.749999999903</v>
      </c>
      <c r="H761">
        <v>10</v>
      </c>
      <c r="J761" s="17">
        <v>46.1</v>
      </c>
    </row>
    <row r="762" spans="1:10" ht="12.75">
      <c r="A762" s="29">
        <f t="shared" si="11"/>
        <v>1958.083333333276</v>
      </c>
      <c r="B762">
        <v>2</v>
      </c>
      <c r="D762" s="17">
        <v>12.7</v>
      </c>
      <c r="G762" s="17">
        <v>1906.2499999999898</v>
      </c>
      <c r="H762">
        <v>4</v>
      </c>
      <c r="J762" s="17">
        <v>46.2</v>
      </c>
    </row>
    <row r="763" spans="1:10" ht="12.75">
      <c r="A763" s="29">
        <f t="shared" si="11"/>
        <v>1958.1666666666092</v>
      </c>
      <c r="B763">
        <v>3</v>
      </c>
      <c r="D763" s="17">
        <v>29.6</v>
      </c>
      <c r="G763" s="17">
        <v>1985.7499999999175</v>
      </c>
      <c r="H763">
        <v>10</v>
      </c>
      <c r="J763" s="17">
        <v>46.2</v>
      </c>
    </row>
    <row r="764" spans="1:10" ht="12.75">
      <c r="A764" s="29">
        <f t="shared" si="11"/>
        <v>1958.2499999999425</v>
      </c>
      <c r="B764">
        <v>4</v>
      </c>
      <c r="D764" s="17">
        <v>44</v>
      </c>
      <c r="G764" s="17">
        <v>1895.2499999999998</v>
      </c>
      <c r="H764">
        <v>4</v>
      </c>
      <c r="J764" s="17">
        <v>46.3</v>
      </c>
    </row>
    <row r="765" spans="1:10" ht="12.75">
      <c r="A765" s="29">
        <f t="shared" si="11"/>
        <v>1958.3333333332757</v>
      </c>
      <c r="B765">
        <v>5</v>
      </c>
      <c r="D765" s="17">
        <v>54.7</v>
      </c>
      <c r="G765" s="17">
        <v>1939.7499999999593</v>
      </c>
      <c r="H765">
        <v>10</v>
      </c>
      <c r="J765" s="17">
        <v>46.3</v>
      </c>
    </row>
    <row r="766" spans="1:10" ht="12.75">
      <c r="A766" s="29">
        <f t="shared" si="11"/>
        <v>1958.416666666609</v>
      </c>
      <c r="B766">
        <v>6</v>
      </c>
      <c r="D766" s="17">
        <v>59.3</v>
      </c>
      <c r="G766" s="17">
        <v>1948.7499999999511</v>
      </c>
      <c r="H766">
        <v>10</v>
      </c>
      <c r="J766" s="17">
        <v>46.3</v>
      </c>
    </row>
    <row r="767" spans="1:10" ht="12.75">
      <c r="A767" s="29">
        <f t="shared" si="11"/>
        <v>1958.4999999999422</v>
      </c>
      <c r="B767">
        <v>7</v>
      </c>
      <c r="D767" s="17">
        <v>66.3</v>
      </c>
      <c r="G767" s="17">
        <v>1896.2499999999989</v>
      </c>
      <c r="H767">
        <v>4</v>
      </c>
      <c r="J767" s="17">
        <v>46.4</v>
      </c>
    </row>
    <row r="768" spans="1:10" ht="12.75">
      <c r="A768" s="29">
        <f t="shared" si="11"/>
        <v>1958.5833333332755</v>
      </c>
      <c r="B768">
        <v>8</v>
      </c>
      <c r="D768" s="17">
        <v>66.7</v>
      </c>
      <c r="G768" s="17">
        <v>1951.7499999999484</v>
      </c>
      <c r="H768">
        <v>10</v>
      </c>
      <c r="J768" s="17">
        <v>46.4</v>
      </c>
    </row>
    <row r="769" spans="1:10" ht="12.75">
      <c r="A769" s="29">
        <f t="shared" si="11"/>
        <v>1958.6666666666088</v>
      </c>
      <c r="B769">
        <v>9</v>
      </c>
      <c r="D769" s="17">
        <v>58.9</v>
      </c>
      <c r="G769">
        <v>1902.749999999993</v>
      </c>
      <c r="H769">
        <v>10</v>
      </c>
      <c r="J769">
        <v>46.5</v>
      </c>
    </row>
    <row r="770" spans="1:10" ht="12.75">
      <c r="A770" s="29">
        <f t="shared" si="11"/>
        <v>1958.749999999942</v>
      </c>
      <c r="B770">
        <v>10</v>
      </c>
      <c r="D770" s="17">
        <v>49.3</v>
      </c>
      <c r="G770" s="17">
        <v>1943.7499999999557</v>
      </c>
      <c r="H770">
        <v>10</v>
      </c>
      <c r="J770" s="17">
        <v>46.5</v>
      </c>
    </row>
    <row r="771" spans="1:10" ht="12.75">
      <c r="A771" s="29">
        <f t="shared" si="11"/>
        <v>1958.8333333332753</v>
      </c>
      <c r="B771">
        <v>11</v>
      </c>
      <c r="D771" s="17">
        <v>33.5</v>
      </c>
      <c r="G771" s="17">
        <v>1974.7499999999275</v>
      </c>
      <c r="H771">
        <v>10</v>
      </c>
      <c r="J771" s="17">
        <v>46.5</v>
      </c>
    </row>
    <row r="772" spans="1:10" ht="12.75">
      <c r="A772" s="29">
        <f t="shared" si="11"/>
        <v>1958.9166666666085</v>
      </c>
      <c r="B772">
        <v>12</v>
      </c>
      <c r="D772" s="17">
        <v>11.6</v>
      </c>
      <c r="G772" s="17">
        <v>1900.2499999999952</v>
      </c>
      <c r="H772">
        <v>4</v>
      </c>
      <c r="J772" s="17">
        <v>46.6</v>
      </c>
    </row>
    <row r="773" spans="1:10" ht="12.75">
      <c r="A773" s="29">
        <f t="shared" si="11"/>
        <v>1958.9999999999418</v>
      </c>
      <c r="B773">
        <v>1</v>
      </c>
      <c r="D773" s="17">
        <v>6.5</v>
      </c>
      <c r="G773" s="17">
        <v>1986.7499999999166</v>
      </c>
      <c r="H773">
        <v>10</v>
      </c>
      <c r="J773" s="17">
        <v>46.6</v>
      </c>
    </row>
    <row r="774" spans="1:10" ht="12.75">
      <c r="A774" s="29">
        <f t="shared" si="11"/>
        <v>1959.083333333275</v>
      </c>
      <c r="B774">
        <v>2</v>
      </c>
      <c r="D774" s="17">
        <v>12.3</v>
      </c>
      <c r="G774" s="17">
        <v>1999.2499999999052</v>
      </c>
      <c r="H774">
        <v>4</v>
      </c>
      <c r="J774" s="17">
        <v>46.6</v>
      </c>
    </row>
    <row r="775" spans="1:10" ht="12.75">
      <c r="A775" s="29">
        <f aca="true" t="shared" si="12" ref="A775:A838">A774+1/12</f>
        <v>1959.1666666666083</v>
      </c>
      <c r="B775">
        <v>3</v>
      </c>
      <c r="D775" s="17">
        <v>26.6</v>
      </c>
      <c r="G775" s="17">
        <v>1907.3333333333221</v>
      </c>
      <c r="H775">
        <v>5</v>
      </c>
      <c r="J775" s="17">
        <v>46.7</v>
      </c>
    </row>
    <row r="776" spans="1:10" ht="12.75">
      <c r="A776" s="29">
        <f t="shared" si="12"/>
        <v>1959.2499999999416</v>
      </c>
      <c r="B776">
        <v>4</v>
      </c>
      <c r="D776" s="17">
        <v>42.9</v>
      </c>
      <c r="G776" s="17">
        <v>1991.2499999999125</v>
      </c>
      <c r="H776">
        <v>4</v>
      </c>
      <c r="J776" s="17">
        <v>46.7</v>
      </c>
    </row>
    <row r="777" spans="1:10" ht="12.75">
      <c r="A777" s="29">
        <f t="shared" si="12"/>
        <v>1959.3333333332748</v>
      </c>
      <c r="B777">
        <v>5</v>
      </c>
      <c r="D777" s="17">
        <v>58.6</v>
      </c>
      <c r="G777" s="17">
        <v>1996.7499999999075</v>
      </c>
      <c r="H777">
        <v>10</v>
      </c>
      <c r="J777" s="17">
        <v>46.7</v>
      </c>
    </row>
    <row r="778" spans="1:10" ht="12.75">
      <c r="A778" s="29">
        <f t="shared" si="12"/>
        <v>1959.416666666608</v>
      </c>
      <c r="B778">
        <v>6</v>
      </c>
      <c r="D778" s="17">
        <v>65.7</v>
      </c>
      <c r="G778" s="17">
        <v>2008.7499999998965</v>
      </c>
      <c r="H778">
        <v>10</v>
      </c>
      <c r="J778" s="17">
        <v>46.7</v>
      </c>
    </row>
    <row r="779" spans="1:10" ht="12.75">
      <c r="A779" s="29">
        <f t="shared" si="12"/>
        <v>1959.4999999999413</v>
      </c>
      <c r="B779">
        <v>7</v>
      </c>
      <c r="D779" s="17">
        <v>68.1</v>
      </c>
      <c r="G779" s="17">
        <v>2013.749999999892</v>
      </c>
      <c r="H779">
        <v>10</v>
      </c>
      <c r="J779" s="17">
        <v>46.7</v>
      </c>
    </row>
    <row r="780" spans="1:10" ht="12.75">
      <c r="A780" s="29">
        <f t="shared" si="12"/>
        <v>1959.5833333332746</v>
      </c>
      <c r="B780">
        <v>8</v>
      </c>
      <c r="D780" s="17">
        <v>70.5</v>
      </c>
      <c r="G780" s="17">
        <v>2001.2499999999034</v>
      </c>
      <c r="H780">
        <v>4</v>
      </c>
      <c r="J780" s="17">
        <v>46.8</v>
      </c>
    </row>
    <row r="781" spans="1:10" ht="12.75">
      <c r="A781" s="29">
        <f t="shared" si="12"/>
        <v>1959.6666666666079</v>
      </c>
      <c r="B781">
        <v>9</v>
      </c>
      <c r="D781" s="17">
        <v>59.6</v>
      </c>
      <c r="G781" s="17">
        <v>2003.749999999901</v>
      </c>
      <c r="H781">
        <v>10</v>
      </c>
      <c r="J781" s="17">
        <v>46.8</v>
      </c>
    </row>
    <row r="782" spans="1:10" ht="12.75">
      <c r="A782" s="29">
        <f t="shared" si="12"/>
        <v>1959.749999999941</v>
      </c>
      <c r="B782">
        <v>10</v>
      </c>
      <c r="D782" s="17">
        <v>42.8</v>
      </c>
      <c r="G782" s="17">
        <v>1948.2499999999516</v>
      </c>
      <c r="H782">
        <v>4</v>
      </c>
      <c r="J782" s="17">
        <v>46.9</v>
      </c>
    </row>
    <row r="783" spans="1:10" ht="12.75">
      <c r="A783" s="29">
        <f t="shared" si="12"/>
        <v>1959.8333333332744</v>
      </c>
      <c r="B783">
        <v>11</v>
      </c>
      <c r="D783" s="17">
        <v>23</v>
      </c>
      <c r="G783" s="17">
        <v>1960.7499999999402</v>
      </c>
      <c r="H783">
        <v>10</v>
      </c>
      <c r="J783" s="17">
        <v>46.9</v>
      </c>
    </row>
    <row r="784" spans="1:10" ht="12.75">
      <c r="A784" s="29">
        <f t="shared" si="12"/>
        <v>1959.9166666666076</v>
      </c>
      <c r="B784">
        <v>12</v>
      </c>
      <c r="D784" s="17">
        <v>26.5</v>
      </c>
      <c r="G784" s="17">
        <v>1903.749999999992</v>
      </c>
      <c r="H784">
        <v>10</v>
      </c>
      <c r="J784" s="17">
        <v>47</v>
      </c>
    </row>
    <row r="785" spans="1:10" ht="12.75">
      <c r="A785" s="29">
        <f t="shared" si="12"/>
        <v>1959.9999999999409</v>
      </c>
      <c r="B785">
        <v>1</v>
      </c>
      <c r="D785" s="17">
        <v>16.7</v>
      </c>
      <c r="G785" s="17">
        <v>1944.7499999999548</v>
      </c>
      <c r="H785">
        <v>10</v>
      </c>
      <c r="J785" s="17">
        <v>47</v>
      </c>
    </row>
    <row r="786" spans="1:10" ht="12.75">
      <c r="A786" s="29">
        <f t="shared" si="12"/>
        <v>1960.0833333332741</v>
      </c>
      <c r="B786">
        <v>2</v>
      </c>
      <c r="D786" s="17">
        <v>17.8</v>
      </c>
      <c r="G786" s="17">
        <v>1983.7499999999193</v>
      </c>
      <c r="H786">
        <v>10</v>
      </c>
      <c r="J786" s="17">
        <v>47</v>
      </c>
    </row>
    <row r="787" spans="1:10" ht="12.75">
      <c r="A787" s="29">
        <f t="shared" si="12"/>
        <v>1960.1666666666074</v>
      </c>
      <c r="B787">
        <v>3</v>
      </c>
      <c r="D787" s="17">
        <v>18.5</v>
      </c>
      <c r="G787" s="17">
        <v>1998.249999999906</v>
      </c>
      <c r="H787">
        <v>4</v>
      </c>
      <c r="J787" s="17">
        <v>47</v>
      </c>
    </row>
    <row r="788" spans="1:10" ht="12.75">
      <c r="A788" s="29">
        <f t="shared" si="12"/>
        <v>1960.2499999999407</v>
      </c>
      <c r="B788">
        <v>4</v>
      </c>
      <c r="D788" s="17">
        <v>44.4</v>
      </c>
      <c r="G788" s="17">
        <v>1910.2499999999861</v>
      </c>
      <c r="H788">
        <v>4</v>
      </c>
      <c r="J788" s="17">
        <v>47.1</v>
      </c>
    </row>
    <row r="789" spans="1:10" ht="12.75">
      <c r="A789" s="29">
        <f t="shared" si="12"/>
        <v>1960.333333333274</v>
      </c>
      <c r="B789">
        <v>5</v>
      </c>
      <c r="D789" s="17">
        <v>53.4</v>
      </c>
      <c r="G789" s="17">
        <v>1942.7499999999566</v>
      </c>
      <c r="H789">
        <v>10</v>
      </c>
      <c r="J789" s="17">
        <v>47.1</v>
      </c>
    </row>
    <row r="790" spans="1:10" ht="12.75">
      <c r="A790" s="29">
        <f t="shared" si="12"/>
        <v>1960.4166666666072</v>
      </c>
      <c r="B790">
        <v>6</v>
      </c>
      <c r="D790" s="17">
        <v>61.4</v>
      </c>
      <c r="G790" s="17">
        <v>1995.7499999999084</v>
      </c>
      <c r="H790">
        <v>10</v>
      </c>
      <c r="J790" s="17">
        <v>47.3</v>
      </c>
    </row>
    <row r="791" spans="1:10" ht="12.75">
      <c r="A791" s="29">
        <f t="shared" si="12"/>
        <v>1960.4999999999404</v>
      </c>
      <c r="B791">
        <v>7</v>
      </c>
      <c r="D791" s="17">
        <v>67.1</v>
      </c>
      <c r="G791" s="17">
        <v>1915.7499999999811</v>
      </c>
      <c r="H791">
        <v>10</v>
      </c>
      <c r="J791" s="17">
        <v>47.4</v>
      </c>
    </row>
    <row r="792" spans="1:10" ht="12.75">
      <c r="A792" s="29">
        <f t="shared" si="12"/>
        <v>1960.5833333332737</v>
      </c>
      <c r="B792">
        <v>8</v>
      </c>
      <c r="D792" s="17">
        <v>67.9</v>
      </c>
      <c r="G792" s="17">
        <v>1965.7499999999357</v>
      </c>
      <c r="H792">
        <v>10</v>
      </c>
      <c r="J792" s="17">
        <v>47.5</v>
      </c>
    </row>
    <row r="793" spans="1:10" ht="12.75">
      <c r="A793" s="29">
        <f t="shared" si="12"/>
        <v>1960.666666666607</v>
      </c>
      <c r="B793">
        <v>9</v>
      </c>
      <c r="D793" s="17">
        <v>59.9</v>
      </c>
      <c r="G793" s="17">
        <v>1997.7499999999065</v>
      </c>
      <c r="H793">
        <v>10</v>
      </c>
      <c r="J793" s="17">
        <v>47.5</v>
      </c>
    </row>
    <row r="794" spans="1:10" ht="12.75">
      <c r="A794" s="29">
        <f t="shared" si="12"/>
        <v>1960.7499999999402</v>
      </c>
      <c r="B794">
        <v>10</v>
      </c>
      <c r="D794" s="17">
        <v>46.9</v>
      </c>
      <c r="G794" s="17">
        <v>1912.7499999999839</v>
      </c>
      <c r="H794">
        <v>10</v>
      </c>
      <c r="J794" s="17">
        <v>47.6</v>
      </c>
    </row>
    <row r="795" spans="1:10" ht="12.75">
      <c r="A795" s="29">
        <f t="shared" si="12"/>
        <v>1960.8333333332735</v>
      </c>
      <c r="B795">
        <v>11</v>
      </c>
      <c r="D795" s="17">
        <v>34.4</v>
      </c>
      <c r="G795" s="17">
        <v>1924.3333333333067</v>
      </c>
      <c r="H795">
        <v>5</v>
      </c>
      <c r="J795" s="17">
        <v>47.6</v>
      </c>
    </row>
    <row r="796" spans="1:10" ht="12.75">
      <c r="A796" s="29">
        <f t="shared" si="12"/>
        <v>1960.9166666666067</v>
      </c>
      <c r="B796">
        <v>12</v>
      </c>
      <c r="D796" s="17">
        <v>16.7</v>
      </c>
      <c r="G796" s="17">
        <v>1921.7499999999757</v>
      </c>
      <c r="H796">
        <v>10</v>
      </c>
      <c r="J796" s="17">
        <v>47.7</v>
      </c>
    </row>
    <row r="797" spans="1:10" ht="12.75">
      <c r="A797" s="29">
        <f t="shared" si="12"/>
        <v>1960.99999999994</v>
      </c>
      <c r="B797">
        <v>1</v>
      </c>
      <c r="D797" s="17">
        <v>13</v>
      </c>
      <c r="G797" s="17">
        <v>2005.2499999998997</v>
      </c>
      <c r="H797">
        <v>4</v>
      </c>
      <c r="J797" s="17">
        <v>47.7</v>
      </c>
    </row>
    <row r="798" spans="1:10" ht="12.75">
      <c r="A798" s="29">
        <f t="shared" si="12"/>
        <v>1961.0833333332732</v>
      </c>
      <c r="B798">
        <v>2</v>
      </c>
      <c r="D798" s="17">
        <v>24</v>
      </c>
      <c r="G798" s="17">
        <v>1908.7499999999875</v>
      </c>
      <c r="H798">
        <v>10</v>
      </c>
      <c r="J798" s="17">
        <v>47.8</v>
      </c>
    </row>
    <row r="799" spans="1:10" ht="12.75">
      <c r="A799" s="29">
        <f t="shared" si="12"/>
        <v>1961.1666666666065</v>
      </c>
      <c r="B799">
        <v>3</v>
      </c>
      <c r="D799" s="17">
        <v>31.5</v>
      </c>
      <c r="G799" s="17">
        <v>1928.7499999999693</v>
      </c>
      <c r="H799">
        <v>10</v>
      </c>
      <c r="J799" s="17">
        <v>47.8</v>
      </c>
    </row>
    <row r="800" spans="1:10" ht="12.75">
      <c r="A800" s="29">
        <f t="shared" si="12"/>
        <v>1961.2499999999397</v>
      </c>
      <c r="B800">
        <v>4</v>
      </c>
      <c r="D800" s="17">
        <v>38.9</v>
      </c>
      <c r="G800" s="17">
        <v>1941.7499999999575</v>
      </c>
      <c r="H800">
        <v>10</v>
      </c>
      <c r="J800" s="17">
        <v>47.8</v>
      </c>
    </row>
    <row r="801" spans="1:10" ht="12.75">
      <c r="A801" s="29">
        <f t="shared" si="12"/>
        <v>1961.333333333273</v>
      </c>
      <c r="B801">
        <v>5</v>
      </c>
      <c r="D801" s="17">
        <v>52</v>
      </c>
      <c r="G801" s="17">
        <v>1986.249999999917</v>
      </c>
      <c r="H801">
        <v>4</v>
      </c>
      <c r="J801" s="17">
        <v>47.8</v>
      </c>
    </row>
    <row r="802" spans="1:10" ht="12.75">
      <c r="A802" s="29">
        <f t="shared" si="12"/>
        <v>1961.4166666666063</v>
      </c>
      <c r="B802">
        <v>6</v>
      </c>
      <c r="D802" s="17">
        <v>64.5</v>
      </c>
      <c r="G802" s="17">
        <v>1989.7499999999138</v>
      </c>
      <c r="H802">
        <v>10</v>
      </c>
      <c r="J802" s="17">
        <v>47.8</v>
      </c>
    </row>
    <row r="803" spans="1:10" ht="12.75">
      <c r="A803" s="29">
        <f t="shared" si="12"/>
        <v>1961.4999999999395</v>
      </c>
      <c r="B803">
        <v>7</v>
      </c>
      <c r="D803" s="17">
        <v>68</v>
      </c>
      <c r="G803" s="17">
        <v>1982.7499999999202</v>
      </c>
      <c r="H803">
        <v>10</v>
      </c>
      <c r="J803" s="17">
        <v>47.9</v>
      </c>
    </row>
    <row r="804" spans="1:10" ht="12.75">
      <c r="A804" s="29">
        <f t="shared" si="12"/>
        <v>1961.5833333332728</v>
      </c>
      <c r="B804">
        <v>8</v>
      </c>
      <c r="D804" s="17">
        <v>67.9</v>
      </c>
      <c r="G804" s="17">
        <v>1985.249999999918</v>
      </c>
      <c r="H804">
        <v>4</v>
      </c>
      <c r="J804" s="17">
        <v>47.9</v>
      </c>
    </row>
    <row r="805" spans="1:10" ht="12.75">
      <c r="A805" s="29">
        <f t="shared" si="12"/>
        <v>1961.666666666606</v>
      </c>
      <c r="B805">
        <v>9</v>
      </c>
      <c r="D805" s="17">
        <v>58.7</v>
      </c>
      <c r="G805" s="17">
        <v>1921.2499999999761</v>
      </c>
      <c r="H805">
        <v>4</v>
      </c>
      <c r="J805" s="17">
        <v>48</v>
      </c>
    </row>
    <row r="806" spans="1:10" ht="12.75">
      <c r="A806" s="29">
        <f t="shared" si="12"/>
        <v>1961.7499999999393</v>
      </c>
      <c r="B806">
        <v>10</v>
      </c>
      <c r="D806" s="17">
        <v>48.5</v>
      </c>
      <c r="G806" s="17">
        <v>1918.7499999999784</v>
      </c>
      <c r="H806">
        <v>10</v>
      </c>
      <c r="J806" s="17">
        <v>48.1</v>
      </c>
    </row>
    <row r="807" spans="1:10" ht="12.75">
      <c r="A807" s="29">
        <f t="shared" si="12"/>
        <v>1961.8333333332725</v>
      </c>
      <c r="B807">
        <v>11</v>
      </c>
      <c r="D807" s="17">
        <v>31.7</v>
      </c>
      <c r="G807" s="17">
        <v>1925.2499999999725</v>
      </c>
      <c r="H807">
        <v>4</v>
      </c>
      <c r="J807" s="17">
        <v>48.1</v>
      </c>
    </row>
    <row r="808" spans="1:10" ht="12.75">
      <c r="A808" s="29">
        <f t="shared" si="12"/>
        <v>1961.9166666666058</v>
      </c>
      <c r="B808">
        <v>12</v>
      </c>
      <c r="D808" s="17">
        <v>16.1</v>
      </c>
      <c r="G808" s="17">
        <v>1955.7499999999447</v>
      </c>
      <c r="H808">
        <v>10</v>
      </c>
      <c r="J808" s="17">
        <v>48.1</v>
      </c>
    </row>
    <row r="809" spans="1:10" ht="12.75">
      <c r="A809" s="29">
        <f t="shared" si="12"/>
        <v>1961.999999999939</v>
      </c>
      <c r="B809">
        <v>1</v>
      </c>
      <c r="D809" s="17">
        <v>8.7</v>
      </c>
      <c r="G809" s="17">
        <v>2004.7499999999002</v>
      </c>
      <c r="H809">
        <v>10</v>
      </c>
      <c r="J809" s="17">
        <v>48.2</v>
      </c>
    </row>
    <row r="810" spans="1:10" ht="12.75">
      <c r="A810" s="29">
        <f t="shared" si="12"/>
        <v>1962.0833333332723</v>
      </c>
      <c r="B810">
        <v>2</v>
      </c>
      <c r="D810" s="17">
        <v>13.3</v>
      </c>
      <c r="G810" s="17">
        <v>1901.7499999999939</v>
      </c>
      <c r="H810">
        <v>10</v>
      </c>
      <c r="J810" s="17">
        <v>48.3</v>
      </c>
    </row>
    <row r="811" spans="1:10" ht="12.75">
      <c r="A811" s="29">
        <f t="shared" si="12"/>
        <v>1962.1666666666056</v>
      </c>
      <c r="B811">
        <v>3</v>
      </c>
      <c r="D811" s="17">
        <v>27.1</v>
      </c>
      <c r="G811" s="17">
        <v>1961.7499999999393</v>
      </c>
      <c r="H811">
        <v>10</v>
      </c>
      <c r="J811" s="17">
        <v>48.5</v>
      </c>
    </row>
    <row r="812" spans="1:10" ht="12.75">
      <c r="A812" s="29">
        <f t="shared" si="12"/>
        <v>1962.2499999999388</v>
      </c>
      <c r="B812">
        <v>4</v>
      </c>
      <c r="D812" s="17">
        <v>41.6</v>
      </c>
      <c r="G812" s="17">
        <v>1987.249999999916</v>
      </c>
      <c r="H812">
        <v>4</v>
      </c>
      <c r="J812" s="17">
        <v>48.5</v>
      </c>
    </row>
    <row r="813" spans="1:10" ht="12.75">
      <c r="A813" s="29">
        <f t="shared" si="12"/>
        <v>1962.333333333272</v>
      </c>
      <c r="B813">
        <v>5</v>
      </c>
      <c r="D813" s="17">
        <v>58.9</v>
      </c>
      <c r="G813" s="17">
        <v>2015.7499999998902</v>
      </c>
      <c r="H813">
        <v>10</v>
      </c>
      <c r="J813" s="17">
        <v>48.5</v>
      </c>
    </row>
    <row r="814" spans="1:10" ht="12.75">
      <c r="A814" s="29">
        <f t="shared" si="12"/>
        <v>1962.4166666666054</v>
      </c>
      <c r="B814">
        <v>6</v>
      </c>
      <c r="D814" s="17">
        <v>63.3</v>
      </c>
      <c r="G814" s="17">
        <v>1927.7499999999702</v>
      </c>
      <c r="H814">
        <v>10</v>
      </c>
      <c r="J814" s="17">
        <v>48.6</v>
      </c>
    </row>
    <row r="815" spans="1:10" ht="12.75">
      <c r="A815" s="29">
        <f t="shared" si="12"/>
        <v>1962.4999999999386</v>
      </c>
      <c r="B815">
        <v>7</v>
      </c>
      <c r="D815" s="17">
        <v>65.3</v>
      </c>
      <c r="G815" s="17">
        <v>1970.749999999931</v>
      </c>
      <c r="H815">
        <v>10</v>
      </c>
      <c r="J815" s="17">
        <v>48.6</v>
      </c>
    </row>
    <row r="816" spans="1:10" ht="12.75">
      <c r="A816" s="29">
        <f t="shared" si="12"/>
        <v>1962.5833333332719</v>
      </c>
      <c r="B816">
        <v>8</v>
      </c>
      <c r="D816" s="17">
        <v>66.2</v>
      </c>
      <c r="G816" s="17">
        <v>1941.249999999958</v>
      </c>
      <c r="H816">
        <v>4</v>
      </c>
      <c r="J816" s="17">
        <v>48.7</v>
      </c>
    </row>
    <row r="817" spans="1:10" ht="12.75">
      <c r="A817" s="29">
        <f t="shared" si="12"/>
        <v>1962.6666666666051</v>
      </c>
      <c r="B817">
        <v>9</v>
      </c>
      <c r="D817" s="17">
        <v>55</v>
      </c>
      <c r="G817" s="17">
        <v>1942.249999999957</v>
      </c>
      <c r="H817">
        <v>4</v>
      </c>
      <c r="J817" s="17">
        <v>48.8</v>
      </c>
    </row>
    <row r="818" spans="1:10" ht="12.75">
      <c r="A818" s="29">
        <f t="shared" si="12"/>
        <v>1962.7499999999384</v>
      </c>
      <c r="B818">
        <v>10</v>
      </c>
      <c r="D818" s="17">
        <v>49.1</v>
      </c>
      <c r="G818" s="17">
        <v>1922.7499999999748</v>
      </c>
      <c r="H818">
        <v>10</v>
      </c>
      <c r="J818" s="17">
        <v>48.9</v>
      </c>
    </row>
    <row r="819" spans="1:10" ht="12.75">
      <c r="A819" s="29">
        <f t="shared" si="12"/>
        <v>1962.8333333332716</v>
      </c>
      <c r="B819">
        <v>11</v>
      </c>
      <c r="D819" s="17">
        <v>33.4</v>
      </c>
      <c r="G819" s="17">
        <v>1968.749999999933</v>
      </c>
      <c r="H819">
        <v>10</v>
      </c>
      <c r="J819" s="17">
        <v>48.9</v>
      </c>
    </row>
    <row r="820" spans="1:10" ht="12.75">
      <c r="A820" s="29">
        <f t="shared" si="12"/>
        <v>1962.916666666605</v>
      </c>
      <c r="B820">
        <v>12</v>
      </c>
      <c r="D820" s="17">
        <v>17.6</v>
      </c>
      <c r="G820" s="17">
        <v>1977.2499999999252</v>
      </c>
      <c r="H820">
        <v>4</v>
      </c>
      <c r="J820" s="17">
        <v>48.9</v>
      </c>
    </row>
    <row r="821" spans="1:10" ht="12.75">
      <c r="A821" s="29">
        <f t="shared" si="12"/>
        <v>1962.9999999999382</v>
      </c>
      <c r="B821">
        <v>1</v>
      </c>
      <c r="D821" s="17">
        <v>3.1</v>
      </c>
      <c r="G821" s="17">
        <v>2006.2499999998988</v>
      </c>
      <c r="H821">
        <v>4</v>
      </c>
      <c r="J821" s="17">
        <v>49</v>
      </c>
    </row>
    <row r="822" spans="1:10" ht="12.75">
      <c r="A822" s="29">
        <f t="shared" si="12"/>
        <v>1963.0833333332714</v>
      </c>
      <c r="B822">
        <v>2</v>
      </c>
      <c r="D822" s="17">
        <v>10.1</v>
      </c>
      <c r="G822" s="17">
        <v>1934.7499999999638</v>
      </c>
      <c r="H822">
        <v>10</v>
      </c>
      <c r="J822" s="17">
        <v>49.1</v>
      </c>
    </row>
    <row r="823" spans="1:10" ht="12.75">
      <c r="A823" s="29">
        <f t="shared" si="12"/>
        <v>1963.1666666666047</v>
      </c>
      <c r="B823">
        <v>3</v>
      </c>
      <c r="D823" s="17">
        <v>30.4</v>
      </c>
      <c r="G823" s="17">
        <v>1954.3333333332794</v>
      </c>
      <c r="H823">
        <v>5</v>
      </c>
      <c r="J823" s="17">
        <v>49.1</v>
      </c>
    </row>
    <row r="824" spans="1:10" ht="12.75">
      <c r="A824" s="29">
        <f t="shared" si="12"/>
        <v>1963.249999999938</v>
      </c>
      <c r="B824">
        <v>4</v>
      </c>
      <c r="D824" s="17">
        <v>45.3</v>
      </c>
      <c r="G824" s="17">
        <v>1962.7499999999384</v>
      </c>
      <c r="H824">
        <v>10</v>
      </c>
      <c r="J824" s="17">
        <v>49.1</v>
      </c>
    </row>
    <row r="825" spans="1:10" ht="12.75">
      <c r="A825" s="29">
        <f t="shared" si="12"/>
        <v>1963.3333333332712</v>
      </c>
      <c r="B825">
        <v>5</v>
      </c>
      <c r="D825" s="17">
        <v>52.8</v>
      </c>
      <c r="G825" s="17">
        <v>1998.7499999999056</v>
      </c>
      <c r="H825">
        <v>10</v>
      </c>
      <c r="J825" s="17">
        <v>49.1</v>
      </c>
    </row>
    <row r="826" spans="1:10" ht="12.75">
      <c r="A826" s="29">
        <f t="shared" si="12"/>
        <v>1963.4166666666044</v>
      </c>
      <c r="B826">
        <v>6</v>
      </c>
      <c r="D826" s="17">
        <v>66.2</v>
      </c>
      <c r="G826" s="17">
        <v>1967.3333333332675</v>
      </c>
      <c r="H826">
        <v>5</v>
      </c>
      <c r="J826" s="17">
        <v>49.2</v>
      </c>
    </row>
    <row r="827" spans="1:10" ht="12.75">
      <c r="A827" s="29">
        <f t="shared" si="12"/>
        <v>1963.4999999999377</v>
      </c>
      <c r="B827">
        <v>7</v>
      </c>
      <c r="D827" s="17">
        <v>69.8</v>
      </c>
      <c r="G827" s="17">
        <v>1940.7499999999584</v>
      </c>
      <c r="H827">
        <v>10</v>
      </c>
      <c r="J827" s="17">
        <v>49.3</v>
      </c>
    </row>
    <row r="828" spans="1:10" ht="12.75">
      <c r="A828" s="29">
        <f t="shared" si="12"/>
        <v>1963.583333333271</v>
      </c>
      <c r="B828">
        <v>8</v>
      </c>
      <c r="D828" s="17">
        <v>64.8</v>
      </c>
      <c r="G828" s="17">
        <v>1947.3333333332857</v>
      </c>
      <c r="H828">
        <v>5</v>
      </c>
      <c r="J828" s="17">
        <v>49.3</v>
      </c>
    </row>
    <row r="829" spans="1:10" ht="12.75">
      <c r="A829" s="29">
        <f t="shared" si="12"/>
        <v>1963.6666666666042</v>
      </c>
      <c r="B829">
        <v>9</v>
      </c>
      <c r="D829" s="17">
        <v>58.6</v>
      </c>
      <c r="G829" s="17">
        <v>1958.749999999942</v>
      </c>
      <c r="H829">
        <v>10</v>
      </c>
      <c r="J829" s="17">
        <v>49.3</v>
      </c>
    </row>
    <row r="830" spans="1:10" ht="12.75">
      <c r="A830" s="29">
        <f t="shared" si="12"/>
        <v>1963.7499999999375</v>
      </c>
      <c r="B830">
        <v>10</v>
      </c>
      <c r="D830" s="17">
        <v>56.2</v>
      </c>
      <c r="G830" s="17">
        <v>1975.7499999999266</v>
      </c>
      <c r="H830">
        <v>10</v>
      </c>
      <c r="J830" s="17">
        <v>49.3</v>
      </c>
    </row>
    <row r="831" spans="1:10" ht="12.75">
      <c r="A831" s="29">
        <f t="shared" si="12"/>
        <v>1963.8333333332707</v>
      </c>
      <c r="B831">
        <v>11</v>
      </c>
      <c r="D831" s="17">
        <v>37</v>
      </c>
      <c r="G831" s="17">
        <v>1997.3333333332403</v>
      </c>
      <c r="H831">
        <v>5</v>
      </c>
      <c r="J831" s="17">
        <v>49.3</v>
      </c>
    </row>
    <row r="832" spans="1:10" ht="12.75">
      <c r="A832" s="29">
        <f t="shared" si="12"/>
        <v>1963.916666666604</v>
      </c>
      <c r="B832">
        <v>12</v>
      </c>
      <c r="D832" s="17">
        <v>10.3</v>
      </c>
      <c r="G832" s="17">
        <v>1955.2499999999452</v>
      </c>
      <c r="H832">
        <v>4</v>
      </c>
      <c r="J832" s="17">
        <v>49.4</v>
      </c>
    </row>
    <row r="833" spans="1:10" ht="12.75">
      <c r="A833" s="29">
        <f t="shared" si="12"/>
        <v>1963.9999999999372</v>
      </c>
      <c r="B833">
        <v>1</v>
      </c>
      <c r="D833" s="17">
        <v>19.7</v>
      </c>
      <c r="G833" s="17">
        <v>1994.7499999999093</v>
      </c>
      <c r="H833">
        <v>10</v>
      </c>
      <c r="J833" s="17">
        <v>49.4</v>
      </c>
    </row>
    <row r="834" spans="1:10" ht="12.75">
      <c r="A834" s="29">
        <f t="shared" si="12"/>
        <v>1964.0833333332705</v>
      </c>
      <c r="B834">
        <v>2</v>
      </c>
      <c r="D834" s="17">
        <v>20.6</v>
      </c>
      <c r="G834" s="17">
        <v>1984.7499999999184</v>
      </c>
      <c r="H834">
        <v>10</v>
      </c>
      <c r="J834" s="17">
        <v>49.5</v>
      </c>
    </row>
    <row r="835" spans="1:10" ht="12.75">
      <c r="A835" s="29">
        <f t="shared" si="12"/>
        <v>1964.1666666666038</v>
      </c>
      <c r="B835">
        <v>3</v>
      </c>
      <c r="D835" s="17">
        <v>26.4</v>
      </c>
      <c r="G835" s="17">
        <v>2010.7499999998947</v>
      </c>
      <c r="H835">
        <v>10</v>
      </c>
      <c r="J835" s="17">
        <v>49.5</v>
      </c>
    </row>
    <row r="836" spans="1:10" ht="12.75">
      <c r="A836" s="29">
        <f t="shared" si="12"/>
        <v>1964.249999999937</v>
      </c>
      <c r="B836">
        <v>4</v>
      </c>
      <c r="D836" s="17">
        <v>43.9</v>
      </c>
      <c r="G836" s="17">
        <v>1917.333333333313</v>
      </c>
      <c r="H836">
        <v>5</v>
      </c>
      <c r="J836" s="17">
        <v>49.6</v>
      </c>
    </row>
    <row r="837" spans="1:10" ht="12.75">
      <c r="A837" s="29">
        <f t="shared" si="12"/>
        <v>1964.3333333332703</v>
      </c>
      <c r="B837">
        <v>5</v>
      </c>
      <c r="D837" s="17">
        <v>59.4</v>
      </c>
      <c r="G837" s="17">
        <v>1945.3333333332876</v>
      </c>
      <c r="H837">
        <v>5</v>
      </c>
      <c r="J837" s="17">
        <v>49.6</v>
      </c>
    </row>
    <row r="838" spans="1:10" ht="12.75">
      <c r="A838" s="29">
        <f t="shared" si="12"/>
        <v>1964.4166666666035</v>
      </c>
      <c r="B838">
        <v>6</v>
      </c>
      <c r="D838" s="17">
        <v>64.7</v>
      </c>
      <c r="G838" s="17">
        <v>2005.7499999998993</v>
      </c>
      <c r="H838">
        <v>10</v>
      </c>
      <c r="J838" s="17">
        <v>49.6</v>
      </c>
    </row>
    <row r="839" spans="1:10" ht="12.75">
      <c r="A839" s="29">
        <f aca="true" t="shared" si="13" ref="A839:A902">A838+1/12</f>
        <v>1964.4999999999368</v>
      </c>
      <c r="B839">
        <v>7</v>
      </c>
      <c r="D839" s="17">
        <v>71</v>
      </c>
      <c r="G839" s="17">
        <v>1910.7499999999857</v>
      </c>
      <c r="H839">
        <v>10</v>
      </c>
      <c r="J839" s="17">
        <v>49.7</v>
      </c>
    </row>
    <row r="840" spans="1:10" ht="12.75">
      <c r="A840" s="29">
        <f t="shared" si="13"/>
        <v>1964.58333333327</v>
      </c>
      <c r="B840">
        <v>8</v>
      </c>
      <c r="D840" s="17">
        <v>64.2</v>
      </c>
      <c r="G840" s="17">
        <v>1915.3333333333148</v>
      </c>
      <c r="H840">
        <v>5</v>
      </c>
      <c r="J840" s="17">
        <v>49.8</v>
      </c>
    </row>
    <row r="841" spans="1:10" ht="12.75">
      <c r="A841" s="29">
        <f t="shared" si="13"/>
        <v>1964.6666666666033</v>
      </c>
      <c r="B841">
        <v>9</v>
      </c>
      <c r="D841" s="17">
        <v>56.8</v>
      </c>
      <c r="G841" s="17">
        <v>2011.7499999998938</v>
      </c>
      <c r="H841">
        <v>10</v>
      </c>
      <c r="J841" s="17">
        <v>49.8</v>
      </c>
    </row>
    <row r="842" spans="1:10" ht="12.75">
      <c r="A842" s="29">
        <f t="shared" si="13"/>
        <v>1964.7499999999366</v>
      </c>
      <c r="B842">
        <v>10</v>
      </c>
      <c r="D842" s="17">
        <v>45.2</v>
      </c>
      <c r="G842" s="17">
        <v>1983.333333333253</v>
      </c>
      <c r="H842">
        <v>5</v>
      </c>
      <c r="J842" s="17">
        <v>49.9</v>
      </c>
    </row>
    <row r="843" spans="1:10" ht="12.75">
      <c r="A843" s="29">
        <f t="shared" si="13"/>
        <v>1964.8333333332698</v>
      </c>
      <c r="B843">
        <v>11</v>
      </c>
      <c r="D843" s="17">
        <v>35</v>
      </c>
      <c r="G843" s="17">
        <v>1897.7499999999975</v>
      </c>
      <c r="H843">
        <v>10</v>
      </c>
      <c r="J843" s="17">
        <v>50</v>
      </c>
    </row>
    <row r="844" spans="1:10" ht="12.75">
      <c r="A844" s="29">
        <f t="shared" si="13"/>
        <v>1964.916666666603</v>
      </c>
      <c r="B844">
        <v>12</v>
      </c>
      <c r="D844" s="17">
        <v>14.3</v>
      </c>
      <c r="G844" s="17">
        <v>1946.749999999953</v>
      </c>
      <c r="H844">
        <v>10</v>
      </c>
      <c r="J844" s="17">
        <v>50</v>
      </c>
    </row>
    <row r="845" spans="1:10" ht="12.75">
      <c r="A845" s="29">
        <f t="shared" si="13"/>
        <v>1964.9999999999363</v>
      </c>
      <c r="B845">
        <v>1</v>
      </c>
      <c r="D845" s="17">
        <v>10.4</v>
      </c>
      <c r="G845" s="17">
        <v>1949.7499999999502</v>
      </c>
      <c r="H845">
        <v>10</v>
      </c>
      <c r="J845" s="17">
        <v>50</v>
      </c>
    </row>
    <row r="846" spans="1:10" ht="12.75">
      <c r="A846" s="29">
        <f t="shared" si="13"/>
        <v>1965.0833333332696</v>
      </c>
      <c r="B846">
        <v>2</v>
      </c>
      <c r="D846" s="17">
        <v>12.6</v>
      </c>
      <c r="G846" s="17">
        <v>1966.3333333332685</v>
      </c>
      <c r="H846">
        <v>5</v>
      </c>
      <c r="J846" s="17">
        <v>50</v>
      </c>
    </row>
    <row r="847" spans="1:10" ht="12.75">
      <c r="A847" s="29">
        <f t="shared" si="13"/>
        <v>1965.1666666666029</v>
      </c>
      <c r="B847">
        <v>3</v>
      </c>
      <c r="D847" s="17">
        <v>20.8</v>
      </c>
      <c r="G847" s="17">
        <v>2010.2499999998952</v>
      </c>
      <c r="H847">
        <v>4</v>
      </c>
      <c r="J847" s="17">
        <v>50</v>
      </c>
    </row>
    <row r="848" spans="1:10" ht="12.75">
      <c r="A848" s="29">
        <f t="shared" si="13"/>
        <v>1965.249999999936</v>
      </c>
      <c r="B848">
        <v>4</v>
      </c>
      <c r="D848" s="17">
        <v>40</v>
      </c>
      <c r="G848" s="17">
        <v>1899.7499999999957</v>
      </c>
      <c r="H848">
        <v>10</v>
      </c>
      <c r="J848" s="17">
        <v>50.1</v>
      </c>
    </row>
    <row r="849" spans="1:10" ht="12.75">
      <c r="A849" s="29">
        <f t="shared" si="13"/>
        <v>1965.3333333332694</v>
      </c>
      <c r="B849">
        <v>5</v>
      </c>
      <c r="D849" s="17">
        <v>58.1</v>
      </c>
      <c r="G849" s="17">
        <v>1935.3333333332967</v>
      </c>
      <c r="H849">
        <v>5</v>
      </c>
      <c r="J849" s="17">
        <v>50.2</v>
      </c>
    </row>
    <row r="850" spans="1:10" ht="12.75">
      <c r="A850" s="29">
        <f t="shared" si="13"/>
        <v>1965.4166666666026</v>
      </c>
      <c r="B850">
        <v>6</v>
      </c>
      <c r="D850" s="17">
        <v>62.6</v>
      </c>
      <c r="G850" s="17">
        <v>1910.3333333333194</v>
      </c>
      <c r="H850">
        <v>5</v>
      </c>
      <c r="J850" s="17">
        <v>50.4</v>
      </c>
    </row>
    <row r="851" spans="1:10" ht="12.75">
      <c r="A851" s="29">
        <f t="shared" si="13"/>
        <v>1965.4999999999359</v>
      </c>
      <c r="B851">
        <v>7</v>
      </c>
      <c r="D851" s="17">
        <v>66.4</v>
      </c>
      <c r="G851" s="17">
        <v>2000.7499999999038</v>
      </c>
      <c r="H851">
        <v>10</v>
      </c>
      <c r="J851" s="17">
        <v>50.5</v>
      </c>
    </row>
    <row r="852" spans="1:10" ht="12.75">
      <c r="A852" s="29">
        <f t="shared" si="13"/>
        <v>1965.5833333332691</v>
      </c>
      <c r="B852">
        <v>8</v>
      </c>
      <c r="D852" s="17">
        <v>64.7</v>
      </c>
      <c r="G852" s="17">
        <v>1950.7499999999493</v>
      </c>
      <c r="H852">
        <v>10</v>
      </c>
      <c r="J852" s="17">
        <v>50.8</v>
      </c>
    </row>
    <row r="853" spans="1:10" ht="12.75">
      <c r="A853" s="29">
        <f t="shared" si="13"/>
        <v>1965.6666666666024</v>
      </c>
      <c r="B853">
        <v>9</v>
      </c>
      <c r="D853" s="17">
        <v>54.1</v>
      </c>
      <c r="G853" s="17">
        <v>2002.3333333332357</v>
      </c>
      <c r="H853">
        <v>5</v>
      </c>
      <c r="J853" s="17">
        <v>50.8</v>
      </c>
    </row>
    <row r="854" spans="1:10" ht="12.75">
      <c r="A854" s="29">
        <f t="shared" si="13"/>
        <v>1965.7499999999357</v>
      </c>
      <c r="B854">
        <v>10</v>
      </c>
      <c r="D854" s="17">
        <v>47.5</v>
      </c>
      <c r="G854" s="17">
        <v>1925.3333333333057</v>
      </c>
      <c r="H854">
        <v>5</v>
      </c>
      <c r="J854" s="17">
        <v>50.9</v>
      </c>
    </row>
    <row r="855" spans="1:10" ht="12.75">
      <c r="A855" s="29">
        <f t="shared" si="13"/>
        <v>1965.833333333269</v>
      </c>
      <c r="B855">
        <v>11</v>
      </c>
      <c r="D855" s="17">
        <v>32.3</v>
      </c>
      <c r="G855" s="17">
        <v>1973.333333333262</v>
      </c>
      <c r="H855">
        <v>5</v>
      </c>
      <c r="J855" s="17">
        <v>51</v>
      </c>
    </row>
    <row r="856" spans="1:10" ht="12.75">
      <c r="A856" s="29">
        <f t="shared" si="13"/>
        <v>1965.9166666666022</v>
      </c>
      <c r="B856">
        <v>12</v>
      </c>
      <c r="D856" s="17">
        <v>25.7</v>
      </c>
      <c r="G856" s="17">
        <v>1929.333333333302</v>
      </c>
      <c r="H856">
        <v>5</v>
      </c>
      <c r="J856" s="17">
        <v>51.1</v>
      </c>
    </row>
    <row r="857" spans="1:10" ht="12.75">
      <c r="A857" s="29">
        <f t="shared" si="13"/>
        <v>1965.9999999999354</v>
      </c>
      <c r="B857">
        <v>1</v>
      </c>
      <c r="D857" s="17">
        <v>5.3</v>
      </c>
      <c r="G857" s="17">
        <v>1931.7499999999666</v>
      </c>
      <c r="H857">
        <v>10</v>
      </c>
      <c r="J857" s="17">
        <v>51.1</v>
      </c>
    </row>
    <row r="858" spans="1:10" ht="12.75">
      <c r="A858" s="29">
        <f t="shared" si="13"/>
        <v>1966.0833333332687</v>
      </c>
      <c r="B858">
        <v>2</v>
      </c>
      <c r="D858" s="17">
        <v>16.9</v>
      </c>
      <c r="G858" s="17">
        <v>1938.7499999999602</v>
      </c>
      <c r="H858">
        <v>10</v>
      </c>
      <c r="J858" s="17">
        <v>51.2</v>
      </c>
    </row>
    <row r="859" spans="1:10" ht="12.75">
      <c r="A859" s="29">
        <f t="shared" si="13"/>
        <v>1966.166666666602</v>
      </c>
      <c r="B859">
        <v>3</v>
      </c>
      <c r="D859" s="17">
        <v>32.2</v>
      </c>
      <c r="G859" s="17">
        <v>1974.3333333332612</v>
      </c>
      <c r="H859">
        <v>5</v>
      </c>
      <c r="J859" s="17">
        <v>51.3</v>
      </c>
    </row>
    <row r="860" spans="1:10" ht="12.75">
      <c r="A860" s="29">
        <f t="shared" si="13"/>
        <v>1966.2499999999352</v>
      </c>
      <c r="B860">
        <v>4</v>
      </c>
      <c r="D860" s="17">
        <v>39.8</v>
      </c>
      <c r="G860" s="17">
        <v>1915.2499999999816</v>
      </c>
      <c r="H860">
        <v>4</v>
      </c>
      <c r="J860" s="17">
        <v>51.4</v>
      </c>
    </row>
    <row r="861" spans="1:10" ht="12.75">
      <c r="A861" s="29">
        <f t="shared" si="13"/>
        <v>1966.3333333332685</v>
      </c>
      <c r="B861">
        <v>5</v>
      </c>
      <c r="D861" s="17">
        <v>50</v>
      </c>
      <c r="G861" s="17">
        <v>1927.333333333304</v>
      </c>
      <c r="H861">
        <v>5</v>
      </c>
      <c r="J861" s="17">
        <v>51.4</v>
      </c>
    </row>
    <row r="862" spans="1:10" ht="12.75">
      <c r="A862" s="29">
        <f t="shared" si="13"/>
        <v>1966.4166666666017</v>
      </c>
      <c r="B862">
        <v>6</v>
      </c>
      <c r="D862" s="17">
        <v>65.3</v>
      </c>
      <c r="G862" s="17">
        <v>1996.3333333332412</v>
      </c>
      <c r="H862">
        <v>5</v>
      </c>
      <c r="J862" s="17">
        <v>51.5</v>
      </c>
    </row>
    <row r="863" spans="1:10" ht="12.75">
      <c r="A863" s="29">
        <f t="shared" si="13"/>
        <v>1966.499999999935</v>
      </c>
      <c r="B863">
        <v>7</v>
      </c>
      <c r="D863" s="17">
        <v>71.2</v>
      </c>
      <c r="G863" s="17">
        <v>1971.333333333264</v>
      </c>
      <c r="H863">
        <v>5</v>
      </c>
      <c r="J863" s="17">
        <v>51.6</v>
      </c>
    </row>
    <row r="864" spans="1:10" ht="12.75">
      <c r="A864" s="29">
        <f t="shared" si="13"/>
        <v>1966.5833333332682</v>
      </c>
      <c r="B864">
        <v>8</v>
      </c>
      <c r="D864" s="17">
        <v>64.5</v>
      </c>
      <c r="G864" s="17">
        <v>1914.749999999982</v>
      </c>
      <c r="H864">
        <v>10</v>
      </c>
      <c r="J864" s="17">
        <v>51.8</v>
      </c>
    </row>
    <row r="865" spans="1:10" ht="12.75">
      <c r="A865" s="29">
        <f t="shared" si="13"/>
        <v>1966.6666666666015</v>
      </c>
      <c r="B865">
        <v>9</v>
      </c>
      <c r="D865" s="17">
        <v>56.9</v>
      </c>
      <c r="G865" s="17">
        <v>1918.6666666666451</v>
      </c>
      <c r="H865">
        <v>9</v>
      </c>
      <c r="J865" s="17">
        <v>51.8</v>
      </c>
    </row>
    <row r="866" spans="1:10" ht="12.75">
      <c r="A866" s="29">
        <f t="shared" si="13"/>
        <v>1966.7499999999347</v>
      </c>
      <c r="B866">
        <v>10</v>
      </c>
      <c r="D866" s="17">
        <v>46</v>
      </c>
      <c r="G866" s="17">
        <v>1940.333333333292</v>
      </c>
      <c r="H866">
        <v>5</v>
      </c>
      <c r="J866" s="17">
        <v>51.8</v>
      </c>
    </row>
    <row r="867" spans="1:10" ht="12.75">
      <c r="A867" s="29">
        <f t="shared" si="13"/>
        <v>1966.833333333268</v>
      </c>
      <c r="B867">
        <v>11</v>
      </c>
      <c r="D867" s="17">
        <v>31.4</v>
      </c>
      <c r="G867" s="17">
        <v>1968.3333333332666</v>
      </c>
      <c r="H867">
        <v>5</v>
      </c>
      <c r="J867" s="17">
        <v>51.8</v>
      </c>
    </row>
    <row r="868" spans="1:10" ht="12.75">
      <c r="A868" s="29">
        <f t="shared" si="13"/>
        <v>1966.9166666666013</v>
      </c>
      <c r="B868">
        <v>12</v>
      </c>
      <c r="D868" s="17">
        <v>18.2</v>
      </c>
      <c r="G868" s="17">
        <v>1979.3333333332566</v>
      </c>
      <c r="H868">
        <v>5</v>
      </c>
      <c r="J868" s="17">
        <v>51.8</v>
      </c>
    </row>
    <row r="869" spans="1:10" ht="12.75">
      <c r="A869" s="29">
        <f t="shared" si="13"/>
        <v>1966.9999999999345</v>
      </c>
      <c r="B869">
        <v>1</v>
      </c>
      <c r="D869" s="17">
        <v>16.1</v>
      </c>
      <c r="G869" s="17">
        <v>1984.333333333252</v>
      </c>
      <c r="H869">
        <v>5</v>
      </c>
      <c r="J869" s="17">
        <v>51.9</v>
      </c>
    </row>
    <row r="870" spans="1:10" ht="12.75">
      <c r="A870" s="29">
        <f t="shared" si="13"/>
        <v>1967.0833333332678</v>
      </c>
      <c r="B870">
        <v>2</v>
      </c>
      <c r="D870" s="17">
        <v>9.8</v>
      </c>
      <c r="G870" s="17">
        <v>1990.3333333332466</v>
      </c>
      <c r="H870">
        <v>5</v>
      </c>
      <c r="J870" s="17">
        <v>51.9</v>
      </c>
    </row>
    <row r="871" spans="1:10" ht="12.75">
      <c r="A871" s="29">
        <f t="shared" si="13"/>
        <v>1967.166666666601</v>
      </c>
      <c r="B871">
        <v>3</v>
      </c>
      <c r="D871" s="17">
        <v>28.5</v>
      </c>
      <c r="G871" s="17">
        <v>1961.333333333273</v>
      </c>
      <c r="H871">
        <v>5</v>
      </c>
      <c r="J871" s="17">
        <v>52</v>
      </c>
    </row>
    <row r="872" spans="1:10" ht="12.75">
      <c r="A872" s="29">
        <f t="shared" si="13"/>
        <v>1967.2499999999343</v>
      </c>
      <c r="B872">
        <v>4</v>
      </c>
      <c r="D872" s="17">
        <v>42.9</v>
      </c>
      <c r="G872" s="17">
        <v>1924.749999999973</v>
      </c>
      <c r="H872">
        <v>10</v>
      </c>
      <c r="J872" s="17">
        <v>52.1</v>
      </c>
    </row>
    <row r="873" spans="1:10" ht="12.75">
      <c r="A873" s="29">
        <f t="shared" si="13"/>
        <v>1967.3333333332675</v>
      </c>
      <c r="B873">
        <v>5</v>
      </c>
      <c r="D873" s="17">
        <v>49.2</v>
      </c>
      <c r="G873" s="17">
        <v>2008.3333333332303</v>
      </c>
      <c r="H873">
        <v>5</v>
      </c>
      <c r="J873" s="17">
        <v>52.1</v>
      </c>
    </row>
    <row r="874" spans="1:10" ht="12.75">
      <c r="A874" s="29">
        <f t="shared" si="13"/>
        <v>1967.4166666666008</v>
      </c>
      <c r="B874">
        <v>6</v>
      </c>
      <c r="D874" s="17">
        <v>64.3</v>
      </c>
      <c r="G874" s="17">
        <v>1973.7499999999284</v>
      </c>
      <c r="H874">
        <v>10</v>
      </c>
      <c r="J874" s="17">
        <v>52.3</v>
      </c>
    </row>
    <row r="875" spans="1:10" ht="12.75">
      <c r="A875" s="29">
        <f t="shared" si="13"/>
        <v>1967.499999999934</v>
      </c>
      <c r="B875">
        <v>7</v>
      </c>
      <c r="D875" s="17">
        <v>66.1</v>
      </c>
      <c r="G875" s="17">
        <v>1905.333333333324</v>
      </c>
      <c r="H875">
        <v>5</v>
      </c>
      <c r="J875" s="17">
        <v>52.4</v>
      </c>
    </row>
    <row r="876" spans="1:10" ht="12.75">
      <c r="A876" s="29">
        <f t="shared" si="13"/>
        <v>1967.5833333332673</v>
      </c>
      <c r="B876">
        <v>8</v>
      </c>
      <c r="D876" s="17">
        <v>62.6</v>
      </c>
      <c r="G876" s="17">
        <v>1909.3333333333203</v>
      </c>
      <c r="H876">
        <v>5</v>
      </c>
      <c r="J876" s="17">
        <v>52.4</v>
      </c>
    </row>
    <row r="877" spans="1:10" ht="12.75">
      <c r="A877" s="29">
        <f t="shared" si="13"/>
        <v>1967.6666666666006</v>
      </c>
      <c r="B877">
        <v>9</v>
      </c>
      <c r="D877" s="17">
        <v>56.7</v>
      </c>
      <c r="G877" s="17">
        <v>1946.3333333332866</v>
      </c>
      <c r="H877">
        <v>5</v>
      </c>
      <c r="J877" s="17">
        <v>52.4</v>
      </c>
    </row>
    <row r="878" spans="1:10" ht="12.75">
      <c r="A878" s="29">
        <f t="shared" si="13"/>
        <v>1967.7499999999338</v>
      </c>
      <c r="B878">
        <v>10</v>
      </c>
      <c r="D878" s="17">
        <v>45.2</v>
      </c>
      <c r="G878" s="17">
        <v>1953.7499999999466</v>
      </c>
      <c r="H878">
        <v>10</v>
      </c>
      <c r="J878" s="17">
        <v>52.4</v>
      </c>
    </row>
    <row r="879" spans="1:10" ht="12.75">
      <c r="A879" s="29">
        <f t="shared" si="13"/>
        <v>1967.833333333267</v>
      </c>
      <c r="B879">
        <v>11</v>
      </c>
      <c r="D879" s="17">
        <v>28.9</v>
      </c>
      <c r="G879" s="17">
        <v>1993.666666666577</v>
      </c>
      <c r="H879">
        <v>9</v>
      </c>
      <c r="J879" s="17">
        <v>52.5</v>
      </c>
    </row>
    <row r="880" spans="1:10" ht="12.75">
      <c r="A880" s="29">
        <f t="shared" si="13"/>
        <v>1967.9166666666003</v>
      </c>
      <c r="B880">
        <v>12</v>
      </c>
      <c r="D880" s="17">
        <v>20.5</v>
      </c>
      <c r="G880" s="17">
        <v>1956.7499999999438</v>
      </c>
      <c r="H880">
        <v>10</v>
      </c>
      <c r="J880" s="17">
        <v>52.6</v>
      </c>
    </row>
    <row r="881" spans="1:10" ht="12.75">
      <c r="A881" s="29">
        <f t="shared" si="13"/>
        <v>1967.9999999999336</v>
      </c>
      <c r="B881">
        <v>1</v>
      </c>
      <c r="D881" s="17">
        <v>13.7</v>
      </c>
      <c r="G881" s="17">
        <v>2007.7499999998975</v>
      </c>
      <c r="H881">
        <v>10</v>
      </c>
      <c r="J881" s="17">
        <v>52.6</v>
      </c>
    </row>
    <row r="882" spans="1:10" ht="12.75">
      <c r="A882" s="29">
        <f t="shared" si="13"/>
        <v>1968.0833333332669</v>
      </c>
      <c r="B882">
        <v>2</v>
      </c>
      <c r="D882" s="17">
        <v>14.2</v>
      </c>
      <c r="G882" s="17">
        <v>1976.3333333332594</v>
      </c>
      <c r="H882">
        <v>5</v>
      </c>
      <c r="J882" s="17">
        <v>52.7</v>
      </c>
    </row>
    <row r="883" spans="1:10" ht="12.75">
      <c r="A883" s="29">
        <f t="shared" si="13"/>
        <v>1968.1666666666001</v>
      </c>
      <c r="B883">
        <v>3</v>
      </c>
      <c r="D883" s="17">
        <v>36</v>
      </c>
      <c r="G883" s="17">
        <v>2005.333333333233</v>
      </c>
      <c r="H883">
        <v>5</v>
      </c>
      <c r="J883" s="17">
        <v>52.7</v>
      </c>
    </row>
    <row r="884" spans="1:10" ht="12.75">
      <c r="A884" s="29">
        <f t="shared" si="13"/>
        <v>1968.2499999999334</v>
      </c>
      <c r="B884">
        <v>4</v>
      </c>
      <c r="D884" s="17">
        <v>45.2</v>
      </c>
      <c r="G884" s="17">
        <v>1897.3333333333312</v>
      </c>
      <c r="H884">
        <v>5</v>
      </c>
      <c r="J884" s="17">
        <v>52.8</v>
      </c>
    </row>
    <row r="885" spans="1:10" ht="12.75">
      <c r="A885" s="29">
        <f t="shared" si="13"/>
        <v>1968.3333333332666</v>
      </c>
      <c r="B885">
        <v>5</v>
      </c>
      <c r="D885" s="17">
        <v>51.8</v>
      </c>
      <c r="G885" s="17">
        <v>1931.3333333333003</v>
      </c>
      <c r="H885">
        <v>5</v>
      </c>
      <c r="J885" s="17">
        <v>52.8</v>
      </c>
    </row>
    <row r="886" spans="1:10" ht="12.75">
      <c r="A886" s="29">
        <f t="shared" si="13"/>
        <v>1968.4166666666</v>
      </c>
      <c r="B886">
        <v>6</v>
      </c>
      <c r="D886" s="17">
        <v>63.6</v>
      </c>
      <c r="G886" s="17">
        <v>1963.3333333332712</v>
      </c>
      <c r="H886">
        <v>5</v>
      </c>
      <c r="J886" s="17">
        <v>52.8</v>
      </c>
    </row>
    <row r="887" spans="1:10" ht="12.75">
      <c r="A887" s="29">
        <f t="shared" si="13"/>
        <v>1968.4999999999332</v>
      </c>
      <c r="B887">
        <v>7</v>
      </c>
      <c r="D887" s="17">
        <v>67.6</v>
      </c>
      <c r="G887" s="17">
        <v>1913.3333333333167</v>
      </c>
      <c r="H887">
        <v>5</v>
      </c>
      <c r="J887" s="17">
        <v>53</v>
      </c>
    </row>
    <row r="888" spans="1:10" ht="12.75">
      <c r="A888" s="29">
        <f t="shared" si="13"/>
        <v>1968.5833333332664</v>
      </c>
      <c r="B888">
        <v>8</v>
      </c>
      <c r="D888" s="17">
        <v>66.7</v>
      </c>
      <c r="G888" s="17">
        <v>1943.3333333332894</v>
      </c>
      <c r="H888">
        <v>5</v>
      </c>
      <c r="J888" s="17">
        <v>53</v>
      </c>
    </row>
    <row r="889" spans="1:10" ht="12.75">
      <c r="A889" s="29">
        <f t="shared" si="13"/>
        <v>1968.6666666665997</v>
      </c>
      <c r="B889">
        <v>9</v>
      </c>
      <c r="D889" s="17">
        <v>58.4</v>
      </c>
      <c r="G889" s="17">
        <v>1950.333333333283</v>
      </c>
      <c r="H889">
        <v>5</v>
      </c>
      <c r="J889" s="17">
        <v>53.1</v>
      </c>
    </row>
    <row r="890" spans="1:10" ht="12.75">
      <c r="A890" s="29">
        <f t="shared" si="13"/>
        <v>1968.749999999933</v>
      </c>
      <c r="B890">
        <v>10</v>
      </c>
      <c r="D890" s="17">
        <v>48.9</v>
      </c>
      <c r="G890" s="17">
        <v>2004.333333333234</v>
      </c>
      <c r="H890">
        <v>5</v>
      </c>
      <c r="J890" s="17">
        <v>53.1</v>
      </c>
    </row>
    <row r="891" spans="1:10" ht="12.75">
      <c r="A891" s="29">
        <f t="shared" si="13"/>
        <v>1968.8333333332662</v>
      </c>
      <c r="B891">
        <v>11</v>
      </c>
      <c r="D891" s="17">
        <v>32.3</v>
      </c>
      <c r="G891" s="17">
        <v>1920.7499999999766</v>
      </c>
      <c r="H891">
        <v>10</v>
      </c>
      <c r="J891" s="17">
        <v>53.2</v>
      </c>
    </row>
    <row r="892" spans="1:10" ht="12.75">
      <c r="A892" s="29">
        <f t="shared" si="13"/>
        <v>1968.9166666665994</v>
      </c>
      <c r="B892">
        <v>12</v>
      </c>
      <c r="D892" s="17">
        <v>17.7</v>
      </c>
      <c r="G892" s="17">
        <v>1957.3333333332766</v>
      </c>
      <c r="H892">
        <v>5</v>
      </c>
      <c r="J892" s="17">
        <v>53.2</v>
      </c>
    </row>
    <row r="893" spans="1:10" ht="12.75">
      <c r="A893" s="29">
        <f t="shared" si="13"/>
        <v>1968.9999999999327</v>
      </c>
      <c r="B893">
        <v>1</v>
      </c>
      <c r="D893" s="17">
        <v>11</v>
      </c>
      <c r="G893" s="17">
        <v>1974.6666666665942</v>
      </c>
      <c r="H893">
        <v>9</v>
      </c>
      <c r="J893" s="17">
        <v>53.2</v>
      </c>
    </row>
    <row r="894" spans="1:10" ht="12.75">
      <c r="A894" s="29">
        <f t="shared" si="13"/>
        <v>1969.083333333266</v>
      </c>
      <c r="B894">
        <v>2</v>
      </c>
      <c r="D894" s="17">
        <v>18.5</v>
      </c>
      <c r="G894" s="17">
        <v>1981.3333333332548</v>
      </c>
      <c r="H894">
        <v>5</v>
      </c>
      <c r="J894" s="17">
        <v>53.2</v>
      </c>
    </row>
    <row r="895" spans="1:10" ht="12.75">
      <c r="A895" s="29">
        <f t="shared" si="13"/>
        <v>1969.1666666665992</v>
      </c>
      <c r="B895">
        <v>3</v>
      </c>
      <c r="D895" s="17">
        <v>23.7</v>
      </c>
      <c r="G895" s="17">
        <v>1916.333333333314</v>
      </c>
      <c r="H895">
        <v>5</v>
      </c>
      <c r="J895" s="17">
        <v>53.3</v>
      </c>
    </row>
    <row r="896" spans="1:10" ht="12.75">
      <c r="A896" s="29">
        <f t="shared" si="13"/>
        <v>1969.2499999999325</v>
      </c>
      <c r="B896">
        <v>4</v>
      </c>
      <c r="D896" s="17">
        <v>44.9</v>
      </c>
      <c r="G896" s="17">
        <v>1942.3333333332903</v>
      </c>
      <c r="H896">
        <v>5</v>
      </c>
      <c r="J896" s="17">
        <v>53.3</v>
      </c>
    </row>
    <row r="897" spans="1:10" ht="12.75">
      <c r="A897" s="29">
        <f t="shared" si="13"/>
        <v>1969.3333333332657</v>
      </c>
      <c r="B897">
        <v>5</v>
      </c>
      <c r="D897" s="17">
        <v>55.5</v>
      </c>
      <c r="G897" s="17">
        <v>1948.3333333332848</v>
      </c>
      <c r="H897">
        <v>5</v>
      </c>
      <c r="J897" s="17">
        <v>53.3</v>
      </c>
    </row>
    <row r="898" spans="1:10" ht="12.75">
      <c r="A898" s="29">
        <f t="shared" si="13"/>
        <v>1969.416666666599</v>
      </c>
      <c r="B898">
        <v>6</v>
      </c>
      <c r="D898" s="17">
        <v>57.4</v>
      </c>
      <c r="G898" s="17">
        <v>1971.7499999999302</v>
      </c>
      <c r="H898">
        <v>10</v>
      </c>
      <c r="J898" s="17">
        <v>53.3</v>
      </c>
    </row>
    <row r="899" spans="1:10" ht="12.75">
      <c r="A899" s="29">
        <f t="shared" si="13"/>
        <v>1969.4999999999322</v>
      </c>
      <c r="B899">
        <v>7</v>
      </c>
      <c r="D899" s="17">
        <v>67.8</v>
      </c>
      <c r="G899" s="17">
        <v>1919.3333333333112</v>
      </c>
      <c r="H899">
        <v>5</v>
      </c>
      <c r="J899" s="17">
        <v>53.4</v>
      </c>
    </row>
    <row r="900" spans="1:10" ht="12.75">
      <c r="A900" s="29">
        <f t="shared" si="13"/>
        <v>1969.5833333332655</v>
      </c>
      <c r="B900">
        <v>8</v>
      </c>
      <c r="D900" s="17">
        <v>69</v>
      </c>
      <c r="G900" s="17">
        <v>1960.333333333274</v>
      </c>
      <c r="H900">
        <v>5</v>
      </c>
      <c r="J900" s="17">
        <v>53.4</v>
      </c>
    </row>
    <row r="901" spans="1:10" ht="12.75">
      <c r="A901" s="29">
        <f t="shared" si="13"/>
        <v>1969.6666666665988</v>
      </c>
      <c r="B901">
        <v>9</v>
      </c>
      <c r="D901" s="17">
        <v>58.1</v>
      </c>
      <c r="G901" s="17">
        <v>1956.3333333332776</v>
      </c>
      <c r="H901">
        <v>5</v>
      </c>
      <c r="J901" s="17">
        <v>53.5</v>
      </c>
    </row>
    <row r="902" spans="1:10" ht="12.75">
      <c r="A902" s="29">
        <f t="shared" si="13"/>
        <v>1969.749999999932</v>
      </c>
      <c r="B902">
        <v>10</v>
      </c>
      <c r="D902" s="17">
        <v>44</v>
      </c>
      <c r="G902" s="17">
        <v>1906.333333333323</v>
      </c>
      <c r="H902">
        <v>5</v>
      </c>
      <c r="J902" s="17">
        <v>53.6</v>
      </c>
    </row>
    <row r="903" spans="1:10" ht="12.75">
      <c r="A903" s="29">
        <f aca="true" t="shared" si="14" ref="A903:A966">A902+1/12</f>
        <v>1969.8333333332653</v>
      </c>
      <c r="B903">
        <v>11</v>
      </c>
      <c r="D903" s="17">
        <v>30.8</v>
      </c>
      <c r="G903" s="17">
        <v>1924.6666666666397</v>
      </c>
      <c r="H903">
        <v>9</v>
      </c>
      <c r="J903" s="17">
        <v>53.6</v>
      </c>
    </row>
    <row r="904" spans="1:10" ht="12.75">
      <c r="A904" s="29">
        <f t="shared" si="14"/>
        <v>1969.9166666665985</v>
      </c>
      <c r="B904">
        <v>12</v>
      </c>
      <c r="D904" s="17">
        <v>19.6</v>
      </c>
      <c r="G904" s="17">
        <v>1920.3333333333103</v>
      </c>
      <c r="H904">
        <v>5</v>
      </c>
      <c r="J904" s="17">
        <v>53.7</v>
      </c>
    </row>
    <row r="905" spans="1:10" ht="12.75">
      <c r="A905" s="29">
        <f t="shared" si="14"/>
        <v>1969.9999999999318</v>
      </c>
      <c r="B905">
        <v>1</v>
      </c>
      <c r="D905" s="17">
        <v>6.2</v>
      </c>
      <c r="G905" s="17">
        <v>1995.333333333242</v>
      </c>
      <c r="H905">
        <v>5</v>
      </c>
      <c r="J905" s="17">
        <v>53.8</v>
      </c>
    </row>
    <row r="906" spans="1:10" ht="12.75">
      <c r="A906" s="29">
        <f t="shared" si="14"/>
        <v>1970.083333333265</v>
      </c>
      <c r="B906">
        <v>2</v>
      </c>
      <c r="D906" s="17">
        <v>14.8</v>
      </c>
      <c r="G906" s="17">
        <v>2003.3333333332348</v>
      </c>
      <c r="H906">
        <v>5</v>
      </c>
      <c r="J906" s="17">
        <v>53.8</v>
      </c>
    </row>
    <row r="907" spans="1:10" ht="12.75">
      <c r="A907" s="29">
        <f t="shared" si="14"/>
        <v>1970.1666666665983</v>
      </c>
      <c r="B907">
        <v>3</v>
      </c>
      <c r="D907" s="17">
        <v>25.1</v>
      </c>
      <c r="G907" s="17">
        <v>1952.3333333332812</v>
      </c>
      <c r="H907">
        <v>5</v>
      </c>
      <c r="J907" s="17">
        <v>53.9</v>
      </c>
    </row>
    <row r="908" spans="1:10" ht="12.75">
      <c r="A908" s="29">
        <f t="shared" si="14"/>
        <v>1970.2499999999316</v>
      </c>
      <c r="B908">
        <v>4</v>
      </c>
      <c r="D908" s="17">
        <v>43.9</v>
      </c>
      <c r="G908" s="17">
        <v>1975.6666666665933</v>
      </c>
      <c r="H908">
        <v>9</v>
      </c>
      <c r="J908" s="17">
        <v>53.9</v>
      </c>
    </row>
    <row r="909" spans="1:10" ht="12.75">
      <c r="A909" s="29">
        <f t="shared" si="14"/>
        <v>1970.3333333332648</v>
      </c>
      <c r="B909">
        <v>5</v>
      </c>
      <c r="D909" s="17">
        <v>55.2</v>
      </c>
      <c r="G909" s="17">
        <v>2011.3333333332275</v>
      </c>
      <c r="H909">
        <v>5</v>
      </c>
      <c r="J909" s="17">
        <v>54</v>
      </c>
    </row>
    <row r="910" spans="1:10" ht="12.75">
      <c r="A910" s="29">
        <f t="shared" si="14"/>
        <v>1970.416666666598</v>
      </c>
      <c r="B910">
        <v>6</v>
      </c>
      <c r="D910" s="17">
        <v>65.8</v>
      </c>
      <c r="G910" s="17">
        <v>1896.6666666666652</v>
      </c>
      <c r="H910">
        <v>9</v>
      </c>
      <c r="J910" s="17">
        <v>54.1</v>
      </c>
    </row>
    <row r="911" spans="1:10" ht="12.75">
      <c r="A911" s="29">
        <f t="shared" si="14"/>
        <v>1970.4999999999313</v>
      </c>
      <c r="B911">
        <v>7</v>
      </c>
      <c r="D911" s="17">
        <v>70.4</v>
      </c>
      <c r="G911" s="17">
        <v>1938.333333333294</v>
      </c>
      <c r="H911">
        <v>5</v>
      </c>
      <c r="J911" s="17">
        <v>54.1</v>
      </c>
    </row>
    <row r="912" spans="1:10" ht="12.75">
      <c r="A912" s="29">
        <f t="shared" si="14"/>
        <v>1970.5833333332646</v>
      </c>
      <c r="B912">
        <v>8</v>
      </c>
      <c r="D912" s="17">
        <v>67.3</v>
      </c>
      <c r="G912" s="17">
        <v>1965.6666666666024</v>
      </c>
      <c r="H912">
        <v>9</v>
      </c>
      <c r="J912" s="17">
        <v>54.1</v>
      </c>
    </row>
    <row r="913" spans="1:10" ht="12.75">
      <c r="A913" s="29">
        <f t="shared" si="14"/>
        <v>1970.6666666665978</v>
      </c>
      <c r="B913">
        <v>9</v>
      </c>
      <c r="D913" s="17">
        <v>58.4</v>
      </c>
      <c r="G913" s="17">
        <v>1943.6666666666224</v>
      </c>
      <c r="H913">
        <v>9</v>
      </c>
      <c r="J913" s="17">
        <v>54.2</v>
      </c>
    </row>
    <row r="914" spans="1:10" ht="12.75">
      <c r="A914" s="29">
        <f t="shared" si="14"/>
        <v>1970.749999999931</v>
      </c>
      <c r="B914">
        <v>10</v>
      </c>
      <c r="D914" s="17">
        <v>48.6</v>
      </c>
      <c r="G914" s="17">
        <v>1989.3333333332475</v>
      </c>
      <c r="H914">
        <v>5</v>
      </c>
      <c r="J914" s="17">
        <v>54.2</v>
      </c>
    </row>
    <row r="915" spans="1:10" ht="12.75">
      <c r="A915" s="29">
        <f t="shared" si="14"/>
        <v>1970.8333333332644</v>
      </c>
      <c r="B915">
        <v>11</v>
      </c>
      <c r="D915" s="17">
        <v>31.3</v>
      </c>
      <c r="G915" s="17">
        <v>1923.3333333333076</v>
      </c>
      <c r="H915">
        <v>5</v>
      </c>
      <c r="J915" s="17">
        <v>54.4</v>
      </c>
    </row>
    <row r="916" spans="1:10" ht="12.75">
      <c r="A916" s="29">
        <f t="shared" si="14"/>
        <v>1970.9166666665976</v>
      </c>
      <c r="B916">
        <v>12</v>
      </c>
      <c r="D916" s="17">
        <v>18.1</v>
      </c>
      <c r="G916" s="17">
        <v>1904.3333333333248</v>
      </c>
      <c r="H916">
        <v>5</v>
      </c>
      <c r="J916" s="17">
        <v>54.5</v>
      </c>
    </row>
    <row r="917" spans="1:10" ht="12.75">
      <c r="A917" s="29">
        <f t="shared" si="14"/>
        <v>1970.9999999999309</v>
      </c>
      <c r="B917">
        <v>1</v>
      </c>
      <c r="D917" s="17">
        <v>6.2</v>
      </c>
      <c r="G917" s="17">
        <v>1928.666666666636</v>
      </c>
      <c r="H917">
        <v>9</v>
      </c>
      <c r="J917" s="17">
        <v>54.5</v>
      </c>
    </row>
    <row r="918" spans="1:10" ht="12.75">
      <c r="A918" s="29">
        <f t="shared" si="14"/>
        <v>1971.0833333332641</v>
      </c>
      <c r="B918">
        <v>2</v>
      </c>
      <c r="D918" s="17">
        <v>15.3</v>
      </c>
      <c r="G918" s="17">
        <v>1949.666666666617</v>
      </c>
      <c r="H918">
        <v>9</v>
      </c>
      <c r="J918" s="17">
        <v>54.5</v>
      </c>
    </row>
    <row r="919" spans="1:10" ht="12.75">
      <c r="A919" s="29">
        <f t="shared" si="14"/>
        <v>1971.1666666665974</v>
      </c>
      <c r="B919">
        <v>3</v>
      </c>
      <c r="D919" s="17">
        <v>24.6</v>
      </c>
      <c r="G919" s="17">
        <v>1951.6666666666151</v>
      </c>
      <c r="H919">
        <v>9</v>
      </c>
      <c r="J919" s="17">
        <v>54.5</v>
      </c>
    </row>
    <row r="920" spans="1:10" ht="12.75">
      <c r="A920" s="29">
        <f t="shared" si="14"/>
        <v>1971.2499999999307</v>
      </c>
      <c r="B920">
        <v>4</v>
      </c>
      <c r="D920" s="17">
        <v>42.4</v>
      </c>
      <c r="G920" s="17">
        <v>1953.3333333332803</v>
      </c>
      <c r="H920">
        <v>5</v>
      </c>
      <c r="J920" s="17">
        <v>54.6</v>
      </c>
    </row>
    <row r="921" spans="1:10" ht="12.75">
      <c r="A921" s="29">
        <f t="shared" si="14"/>
        <v>1971.333333333264</v>
      </c>
      <c r="B921">
        <v>5</v>
      </c>
      <c r="D921" s="17">
        <v>51.6</v>
      </c>
      <c r="G921" s="17">
        <v>1900.7499999999948</v>
      </c>
      <c r="H921">
        <v>10</v>
      </c>
      <c r="J921" s="17">
        <v>54.7</v>
      </c>
    </row>
    <row r="922" spans="1:10" ht="12.75">
      <c r="A922" s="29">
        <f t="shared" si="14"/>
        <v>1971.4166666665972</v>
      </c>
      <c r="B922">
        <v>6</v>
      </c>
      <c r="D922" s="17">
        <v>67.8</v>
      </c>
      <c r="G922" s="17">
        <v>1958.3333333332757</v>
      </c>
      <c r="H922">
        <v>5</v>
      </c>
      <c r="J922" s="17">
        <v>54.7</v>
      </c>
    </row>
    <row r="923" spans="1:10" ht="12.75">
      <c r="A923" s="29">
        <f t="shared" si="14"/>
        <v>1971.4999999999304</v>
      </c>
      <c r="B923">
        <v>7</v>
      </c>
      <c r="D923" s="17">
        <v>65.4</v>
      </c>
      <c r="G923" s="17">
        <v>1993.333333333244</v>
      </c>
      <c r="H923">
        <v>5</v>
      </c>
      <c r="J923" s="17">
        <v>54.8</v>
      </c>
    </row>
    <row r="924" spans="1:10" ht="12.75">
      <c r="A924" s="29">
        <f t="shared" si="14"/>
        <v>1971.5833333332637</v>
      </c>
      <c r="B924">
        <v>8</v>
      </c>
      <c r="D924" s="17">
        <v>64.2</v>
      </c>
      <c r="G924" s="17">
        <v>1898.3333333333303</v>
      </c>
      <c r="H924">
        <v>5</v>
      </c>
      <c r="J924" s="17">
        <v>54.9</v>
      </c>
    </row>
    <row r="925" spans="1:10" ht="12.75">
      <c r="A925" s="29">
        <f t="shared" si="14"/>
        <v>1971.666666666597</v>
      </c>
      <c r="B925">
        <v>9</v>
      </c>
      <c r="D925" s="17">
        <v>60.2</v>
      </c>
      <c r="G925" s="17">
        <v>1908.3333333333212</v>
      </c>
      <c r="H925">
        <v>5</v>
      </c>
      <c r="J925" s="17">
        <v>54.9</v>
      </c>
    </row>
    <row r="926" spans="1:10" ht="12.75">
      <c r="A926" s="29">
        <f t="shared" si="14"/>
        <v>1971.7499999999302</v>
      </c>
      <c r="B926">
        <v>10</v>
      </c>
      <c r="D926" s="17">
        <v>53.3</v>
      </c>
      <c r="G926" s="17">
        <v>1962.6666666666051</v>
      </c>
      <c r="H926">
        <v>9</v>
      </c>
      <c r="J926" s="17">
        <v>55</v>
      </c>
    </row>
    <row r="927" spans="1:10" ht="12.75">
      <c r="A927" s="29">
        <f t="shared" si="14"/>
        <v>1971.8333333332635</v>
      </c>
      <c r="B927">
        <v>11</v>
      </c>
      <c r="D927" s="17">
        <v>32.7</v>
      </c>
      <c r="G927" s="17">
        <v>1899.3333333333294</v>
      </c>
      <c r="H927">
        <v>5</v>
      </c>
      <c r="J927" s="17">
        <v>55.1</v>
      </c>
    </row>
    <row r="928" spans="1:10" ht="12.75">
      <c r="A928" s="29">
        <f t="shared" si="14"/>
        <v>1971.9166666665967</v>
      </c>
      <c r="B928">
        <v>12</v>
      </c>
      <c r="D928" s="17">
        <v>20.5</v>
      </c>
      <c r="G928" s="17">
        <v>2009.3333333332293</v>
      </c>
      <c r="H928">
        <v>5</v>
      </c>
      <c r="J928" s="17">
        <v>55.1</v>
      </c>
    </row>
    <row r="929" spans="1:10" ht="12.75">
      <c r="A929" s="29">
        <f t="shared" si="14"/>
        <v>1971.99999999993</v>
      </c>
      <c r="B929">
        <v>1</v>
      </c>
      <c r="D929" s="17">
        <v>7.4</v>
      </c>
      <c r="G929" s="17">
        <v>1899.6666666666624</v>
      </c>
      <c r="H929">
        <v>9</v>
      </c>
      <c r="J929" s="17">
        <v>55.2</v>
      </c>
    </row>
    <row r="930" spans="1:10" ht="12.75">
      <c r="A930" s="29">
        <f t="shared" si="14"/>
        <v>1972.0833333332632</v>
      </c>
      <c r="B930">
        <v>2</v>
      </c>
      <c r="D930" s="17">
        <v>11.8</v>
      </c>
      <c r="G930" s="17">
        <v>1902.6666666666597</v>
      </c>
      <c r="H930">
        <v>9</v>
      </c>
      <c r="J930" s="17">
        <v>55.2</v>
      </c>
    </row>
    <row r="931" spans="1:10" ht="12.75">
      <c r="A931" s="29">
        <f t="shared" si="14"/>
        <v>1972.1666666665965</v>
      </c>
      <c r="B931">
        <v>3</v>
      </c>
      <c r="D931" s="17">
        <v>23.9</v>
      </c>
      <c r="G931" s="17">
        <v>1912.3333333333176</v>
      </c>
      <c r="H931">
        <v>5</v>
      </c>
      <c r="J931" s="17">
        <v>55.2</v>
      </c>
    </row>
    <row r="932" spans="1:10" ht="12.75">
      <c r="A932" s="29">
        <f t="shared" si="14"/>
        <v>1972.2499999999297</v>
      </c>
      <c r="B932">
        <v>4</v>
      </c>
      <c r="D932" s="17">
        <v>38.4</v>
      </c>
      <c r="G932" s="17">
        <v>1956.6666666666106</v>
      </c>
      <c r="H932">
        <v>9</v>
      </c>
      <c r="J932" s="17">
        <v>55.2</v>
      </c>
    </row>
    <row r="933" spans="1:10" ht="12.75">
      <c r="A933" s="29">
        <f t="shared" si="14"/>
        <v>1972.333333333263</v>
      </c>
      <c r="B933">
        <v>5</v>
      </c>
      <c r="D933" s="17">
        <v>58.1</v>
      </c>
      <c r="G933" s="17">
        <v>1970.3333333332648</v>
      </c>
      <c r="H933">
        <v>5</v>
      </c>
      <c r="J933" s="17">
        <v>55.2</v>
      </c>
    </row>
    <row r="934" spans="1:10" ht="12.75">
      <c r="A934" s="29">
        <f t="shared" si="14"/>
        <v>1972.4166666665963</v>
      </c>
      <c r="B934">
        <v>6</v>
      </c>
      <c r="D934" s="17">
        <v>62.2</v>
      </c>
      <c r="G934" s="17">
        <v>2013.3333333332257</v>
      </c>
      <c r="H934">
        <v>5</v>
      </c>
      <c r="J934" s="17">
        <v>55.2</v>
      </c>
    </row>
    <row r="935" spans="1:10" ht="12.75">
      <c r="A935" s="29">
        <f t="shared" si="14"/>
        <v>1972.4999999999295</v>
      </c>
      <c r="B935">
        <v>7</v>
      </c>
      <c r="D935" s="17">
        <v>66.6</v>
      </c>
      <c r="G935" s="17">
        <v>1932.3333333332994</v>
      </c>
      <c r="H935">
        <v>5</v>
      </c>
      <c r="J935" s="17">
        <v>55.3</v>
      </c>
    </row>
    <row r="936" spans="1:10" ht="12.75">
      <c r="A936" s="29">
        <f t="shared" si="14"/>
        <v>1972.5833333332628</v>
      </c>
      <c r="B936">
        <v>8</v>
      </c>
      <c r="D936" s="17">
        <v>66.3</v>
      </c>
      <c r="G936" s="17">
        <v>2014.3333333332248</v>
      </c>
      <c r="H936">
        <v>5</v>
      </c>
      <c r="J936" s="17">
        <v>55.3</v>
      </c>
    </row>
    <row r="937" spans="1:10" ht="12.75">
      <c r="A937" s="29">
        <f t="shared" si="14"/>
        <v>1972.666666666596</v>
      </c>
      <c r="B937">
        <v>9</v>
      </c>
      <c r="D937" s="17">
        <v>56.8</v>
      </c>
      <c r="G937" s="17">
        <v>1994.333333333243</v>
      </c>
      <c r="H937">
        <v>5</v>
      </c>
      <c r="J937" s="17">
        <v>55.4</v>
      </c>
    </row>
    <row r="938" spans="1:10" ht="12.75">
      <c r="A938" s="29">
        <f t="shared" si="14"/>
        <v>1972.7499999999293</v>
      </c>
      <c r="B938">
        <v>10</v>
      </c>
      <c r="D938" s="17">
        <v>43</v>
      </c>
      <c r="G938" s="17">
        <v>1926.6666666666379</v>
      </c>
      <c r="H938">
        <v>9</v>
      </c>
      <c r="J938" s="17">
        <v>55.5</v>
      </c>
    </row>
    <row r="939" spans="1:10" ht="12.75">
      <c r="A939" s="29">
        <f t="shared" si="14"/>
        <v>1972.8333333332625</v>
      </c>
      <c r="B939">
        <v>11</v>
      </c>
      <c r="D939" s="17">
        <v>31.1</v>
      </c>
      <c r="G939" s="17">
        <v>1969.3333333332657</v>
      </c>
      <c r="H939">
        <v>5</v>
      </c>
      <c r="J939" s="17">
        <v>55.5</v>
      </c>
    </row>
    <row r="940" spans="1:10" ht="12.75">
      <c r="A940" s="29">
        <f t="shared" si="14"/>
        <v>1972.9166666665958</v>
      </c>
      <c r="B940">
        <v>12</v>
      </c>
      <c r="D940" s="17">
        <v>13.8</v>
      </c>
      <c r="G940" s="17">
        <v>1930.3333333333012</v>
      </c>
      <c r="H940">
        <v>5</v>
      </c>
      <c r="J940" s="17">
        <v>55.6</v>
      </c>
    </row>
    <row r="941" spans="1:10" ht="12.75">
      <c r="A941" s="29">
        <f t="shared" si="14"/>
        <v>1972.999999999929</v>
      </c>
      <c r="B941">
        <v>1</v>
      </c>
      <c r="D941" s="17">
        <v>17.4</v>
      </c>
      <c r="G941" s="17">
        <v>1942.6666666666233</v>
      </c>
      <c r="H941">
        <v>9</v>
      </c>
      <c r="J941" s="17">
        <v>55.6</v>
      </c>
    </row>
    <row r="942" spans="1:10" ht="12.75">
      <c r="A942" s="29">
        <f t="shared" si="14"/>
        <v>1973.0833333332623</v>
      </c>
      <c r="B942">
        <v>2</v>
      </c>
      <c r="D942" s="17">
        <v>19.8</v>
      </c>
      <c r="G942" s="17">
        <v>1901.3333333333276</v>
      </c>
      <c r="H942">
        <v>5</v>
      </c>
      <c r="J942" s="17">
        <v>55.7</v>
      </c>
    </row>
    <row r="943" spans="1:10" ht="12.75">
      <c r="A943" s="29">
        <f t="shared" si="14"/>
        <v>1973.1666666665956</v>
      </c>
      <c r="B943">
        <v>3</v>
      </c>
      <c r="D943" s="17">
        <v>37.6</v>
      </c>
      <c r="G943" s="17">
        <v>1933.3333333332985</v>
      </c>
      <c r="H943">
        <v>5</v>
      </c>
      <c r="J943" s="17">
        <v>55.8</v>
      </c>
    </row>
    <row r="944" spans="1:10" ht="12.75">
      <c r="A944" s="29">
        <f t="shared" si="14"/>
        <v>1973.2499999999288</v>
      </c>
      <c r="B944">
        <v>4</v>
      </c>
      <c r="D944" s="17">
        <v>41.6</v>
      </c>
      <c r="G944" s="17">
        <v>1937.3333333332948</v>
      </c>
      <c r="H944">
        <v>5</v>
      </c>
      <c r="J944" s="17">
        <v>55.9</v>
      </c>
    </row>
    <row r="945" spans="1:10" ht="12.75">
      <c r="A945" s="29">
        <f t="shared" si="14"/>
        <v>1973.333333333262</v>
      </c>
      <c r="B945">
        <v>5</v>
      </c>
      <c r="D945" s="17">
        <v>51</v>
      </c>
      <c r="G945" s="17">
        <v>1947.749999999952</v>
      </c>
      <c r="H945">
        <v>10</v>
      </c>
      <c r="J945" s="17">
        <v>55.9</v>
      </c>
    </row>
    <row r="946" spans="1:10" ht="12.75">
      <c r="A946" s="29">
        <f t="shared" si="14"/>
        <v>1973.4166666665953</v>
      </c>
      <c r="B946">
        <v>6</v>
      </c>
      <c r="D946" s="17">
        <v>65.8</v>
      </c>
      <c r="G946" s="17">
        <v>1984.6666666665851</v>
      </c>
      <c r="H946">
        <v>9</v>
      </c>
      <c r="J946" s="17">
        <v>55.9</v>
      </c>
    </row>
    <row r="947" spans="1:10" ht="12.75">
      <c r="A947" s="29">
        <f t="shared" si="14"/>
        <v>1973.4999999999286</v>
      </c>
      <c r="B947">
        <v>7</v>
      </c>
      <c r="D947" s="17">
        <v>69.5</v>
      </c>
      <c r="G947" s="17">
        <v>1916.666666666647</v>
      </c>
      <c r="H947">
        <v>9</v>
      </c>
      <c r="J947" s="17">
        <v>56</v>
      </c>
    </row>
    <row r="948" spans="1:10" ht="12.75">
      <c r="A948" s="29">
        <f t="shared" si="14"/>
        <v>1973.5833333332619</v>
      </c>
      <c r="B948">
        <v>8</v>
      </c>
      <c r="D948" s="17">
        <v>68.8</v>
      </c>
      <c r="G948" s="17">
        <v>1917.666666666646</v>
      </c>
      <c r="H948">
        <v>9</v>
      </c>
      <c r="J948" s="17">
        <v>56</v>
      </c>
    </row>
    <row r="949" spans="1:10" ht="12.75">
      <c r="A949" s="29">
        <f t="shared" si="14"/>
        <v>1973.6666666665951</v>
      </c>
      <c r="B949">
        <v>9</v>
      </c>
      <c r="D949" s="17">
        <v>57.9</v>
      </c>
      <c r="G949" s="17">
        <v>1957.6666666666097</v>
      </c>
      <c r="H949">
        <v>9</v>
      </c>
      <c r="J949" s="17">
        <v>56</v>
      </c>
    </row>
    <row r="950" spans="1:10" ht="12.75">
      <c r="A950" s="29">
        <f t="shared" si="14"/>
        <v>1973.7499999999284</v>
      </c>
      <c r="B950">
        <v>10</v>
      </c>
      <c r="D950" s="17">
        <v>52.3</v>
      </c>
      <c r="G950" s="17">
        <v>1895.333333333333</v>
      </c>
      <c r="H950">
        <v>5</v>
      </c>
      <c r="J950" s="17">
        <v>56.2</v>
      </c>
    </row>
    <row r="951" spans="1:10" ht="12.75">
      <c r="A951" s="29">
        <f t="shared" si="14"/>
        <v>1973.8333333332616</v>
      </c>
      <c r="B951">
        <v>11</v>
      </c>
      <c r="D951" s="17">
        <v>32.6</v>
      </c>
      <c r="G951" s="17">
        <v>1928.333333333303</v>
      </c>
      <c r="H951">
        <v>5</v>
      </c>
      <c r="J951" s="17">
        <v>56.2</v>
      </c>
    </row>
    <row r="952" spans="1:10" ht="12.75">
      <c r="A952" s="29">
        <f t="shared" si="14"/>
        <v>1973.916666666595</v>
      </c>
      <c r="B952">
        <v>12</v>
      </c>
      <c r="D952" s="17">
        <v>17.5</v>
      </c>
      <c r="G952" s="17">
        <v>1963.7499999999375</v>
      </c>
      <c r="H952">
        <v>10</v>
      </c>
      <c r="J952" s="17">
        <v>56.2</v>
      </c>
    </row>
    <row r="953" spans="1:10" ht="12.75">
      <c r="A953" s="29">
        <f t="shared" si="14"/>
        <v>1973.9999999999281</v>
      </c>
      <c r="B953">
        <v>1</v>
      </c>
      <c r="D953" s="17">
        <v>13.5</v>
      </c>
      <c r="G953" s="17">
        <v>1992.3333333332448</v>
      </c>
      <c r="H953">
        <v>5</v>
      </c>
      <c r="J953" s="17">
        <v>56.2</v>
      </c>
    </row>
    <row r="954" spans="1:10" ht="12.75">
      <c r="A954" s="29">
        <f t="shared" si="14"/>
        <v>1974.0833333332614</v>
      </c>
      <c r="B954">
        <v>2</v>
      </c>
      <c r="D954" s="17">
        <v>15.4</v>
      </c>
      <c r="G954" s="17">
        <v>1926.3333333333048</v>
      </c>
      <c r="H954">
        <v>5</v>
      </c>
      <c r="J954" s="17">
        <v>56.3</v>
      </c>
    </row>
    <row r="955" spans="1:10" ht="12.75">
      <c r="A955" s="29">
        <f t="shared" si="14"/>
        <v>1974.1666666665947</v>
      </c>
      <c r="B955">
        <v>3</v>
      </c>
      <c r="D955" s="17">
        <v>28.4</v>
      </c>
      <c r="G955" s="17">
        <v>1934.6666666666306</v>
      </c>
      <c r="H955">
        <v>9</v>
      </c>
      <c r="J955" s="17">
        <v>56.3</v>
      </c>
    </row>
    <row r="956" spans="1:10" ht="12.75">
      <c r="A956" s="29">
        <f t="shared" si="14"/>
        <v>1974.249999999928</v>
      </c>
      <c r="B956">
        <v>4</v>
      </c>
      <c r="D956" s="17">
        <v>44.3</v>
      </c>
      <c r="G956" s="17">
        <v>1981.6666666665878</v>
      </c>
      <c r="H956">
        <v>9</v>
      </c>
      <c r="J956" s="17">
        <v>56.3</v>
      </c>
    </row>
    <row r="957" spans="1:10" ht="12.75">
      <c r="A957" s="29">
        <f t="shared" si="14"/>
        <v>1974.3333333332612</v>
      </c>
      <c r="B957">
        <v>5</v>
      </c>
      <c r="D957" s="17">
        <v>51.3</v>
      </c>
      <c r="G957" s="17">
        <v>1903.3333333333258</v>
      </c>
      <c r="H957">
        <v>5</v>
      </c>
      <c r="J957" s="17">
        <v>56.4</v>
      </c>
    </row>
    <row r="958" spans="1:10" ht="12.75">
      <c r="A958" s="29">
        <f t="shared" si="14"/>
        <v>1974.4166666665944</v>
      </c>
      <c r="B958">
        <v>6</v>
      </c>
      <c r="D958" s="17">
        <v>61</v>
      </c>
      <c r="G958" s="17">
        <v>1991.6666666665787</v>
      </c>
      <c r="H958">
        <v>9</v>
      </c>
      <c r="J958" s="17">
        <v>56.4</v>
      </c>
    </row>
    <row r="959" spans="1:10" ht="12.75">
      <c r="A959" s="29">
        <f t="shared" si="14"/>
        <v>1974.4999999999277</v>
      </c>
      <c r="B959">
        <v>7</v>
      </c>
      <c r="D959" s="17">
        <v>70.7</v>
      </c>
      <c r="G959" s="17">
        <v>1992.6666666665778</v>
      </c>
      <c r="H959">
        <v>9</v>
      </c>
      <c r="J959" s="17">
        <v>56.4</v>
      </c>
    </row>
    <row r="960" spans="1:10" ht="12.75">
      <c r="A960" s="29">
        <f t="shared" si="14"/>
        <v>1974.583333333261</v>
      </c>
      <c r="B960">
        <v>8</v>
      </c>
      <c r="D960" s="17">
        <v>64.8</v>
      </c>
      <c r="G960" s="17">
        <v>1995.666666666575</v>
      </c>
      <c r="H960">
        <v>9</v>
      </c>
      <c r="J960" s="17">
        <v>56.4</v>
      </c>
    </row>
    <row r="961" spans="1:10" ht="12.75">
      <c r="A961" s="29">
        <f t="shared" si="14"/>
        <v>1974.6666666665942</v>
      </c>
      <c r="B961">
        <v>9</v>
      </c>
      <c r="D961" s="17">
        <v>53.2</v>
      </c>
      <c r="G961" s="17">
        <v>2006.666666666565</v>
      </c>
      <c r="H961">
        <v>9</v>
      </c>
      <c r="J961" s="17">
        <v>56.4</v>
      </c>
    </row>
    <row r="962" spans="1:10" ht="12.75">
      <c r="A962" s="29">
        <f t="shared" si="14"/>
        <v>1974.7499999999275</v>
      </c>
      <c r="B962">
        <v>10</v>
      </c>
      <c r="D962" s="17">
        <v>46.5</v>
      </c>
      <c r="G962" s="17">
        <v>1978.3333333332575</v>
      </c>
      <c r="H962">
        <v>5</v>
      </c>
      <c r="J962" s="17">
        <v>56.5</v>
      </c>
    </row>
    <row r="963" spans="1:10" ht="12.75">
      <c r="A963" s="29">
        <f t="shared" si="14"/>
        <v>1974.8333333332607</v>
      </c>
      <c r="B963">
        <v>11</v>
      </c>
      <c r="D963" s="17">
        <v>33.9</v>
      </c>
      <c r="G963" s="17">
        <v>2006.333333333232</v>
      </c>
      <c r="H963">
        <v>5</v>
      </c>
      <c r="J963" s="17">
        <v>56.5</v>
      </c>
    </row>
    <row r="964" spans="1:10" ht="12.75">
      <c r="A964" s="29">
        <f t="shared" si="14"/>
        <v>1974.916666666594</v>
      </c>
      <c r="B964">
        <v>12</v>
      </c>
      <c r="D964" s="17">
        <v>23.2</v>
      </c>
      <c r="G964" s="17">
        <v>1907.6666666666551</v>
      </c>
      <c r="H964">
        <v>9</v>
      </c>
      <c r="J964" s="17">
        <v>56.6</v>
      </c>
    </row>
    <row r="965" spans="1:10" ht="12.75">
      <c r="A965" s="29">
        <f t="shared" si="14"/>
        <v>1974.9999999999272</v>
      </c>
      <c r="B965">
        <v>1</v>
      </c>
      <c r="D965" s="17">
        <v>15.6</v>
      </c>
      <c r="G965" s="17">
        <v>1976.6666666665924</v>
      </c>
      <c r="H965">
        <v>9</v>
      </c>
      <c r="J965" s="17">
        <v>56.6</v>
      </c>
    </row>
    <row r="966" spans="1:10" ht="12.75">
      <c r="A966" s="29">
        <f t="shared" si="14"/>
        <v>1975.0833333332605</v>
      </c>
      <c r="B966">
        <v>2</v>
      </c>
      <c r="D966" s="17">
        <v>16.8</v>
      </c>
      <c r="G966" s="17">
        <v>2015.333333333224</v>
      </c>
      <c r="H966">
        <v>5</v>
      </c>
      <c r="J966" s="17">
        <v>56.6</v>
      </c>
    </row>
    <row r="967" spans="1:10" ht="12.75">
      <c r="A967" s="29">
        <f aca="true" t="shared" si="15" ref="A967:A1030">A966+1/12</f>
        <v>1975.1666666665938</v>
      </c>
      <c r="B967">
        <v>3</v>
      </c>
      <c r="D967" s="17">
        <v>22.8</v>
      </c>
      <c r="G967" s="17">
        <v>1903.6666666666588</v>
      </c>
      <c r="H967">
        <v>9</v>
      </c>
      <c r="J967" s="17">
        <v>56.7</v>
      </c>
    </row>
    <row r="968" spans="1:10" ht="12.75">
      <c r="A968" s="29">
        <f t="shared" si="15"/>
        <v>1975.249999999927</v>
      </c>
      <c r="B968">
        <v>4</v>
      </c>
      <c r="D968" s="17">
        <v>36.8</v>
      </c>
      <c r="G968" s="17">
        <v>1949.333333333284</v>
      </c>
      <c r="H968">
        <v>5</v>
      </c>
      <c r="J968" s="17">
        <v>56.7</v>
      </c>
    </row>
    <row r="969" spans="1:10" ht="12.75">
      <c r="A969" s="29">
        <f t="shared" si="15"/>
        <v>1975.3333333332603</v>
      </c>
      <c r="B969">
        <v>5</v>
      </c>
      <c r="D969" s="17">
        <v>58.4</v>
      </c>
      <c r="G969" s="17">
        <v>1967.6666666666006</v>
      </c>
      <c r="H969">
        <v>9</v>
      </c>
      <c r="J969" s="17">
        <v>56.7</v>
      </c>
    </row>
    <row r="970" spans="1:10" ht="12.75">
      <c r="A970" s="29">
        <f t="shared" si="15"/>
        <v>1975.4166666665935</v>
      </c>
      <c r="B970">
        <v>6</v>
      </c>
      <c r="D970" s="17">
        <v>64.4</v>
      </c>
      <c r="G970" s="17">
        <v>1982.666666666587</v>
      </c>
      <c r="H970">
        <v>9</v>
      </c>
      <c r="J970" s="17">
        <v>56.7</v>
      </c>
    </row>
    <row r="971" spans="1:10" ht="12.75">
      <c r="A971" s="29">
        <f t="shared" si="15"/>
        <v>1975.4999999999268</v>
      </c>
      <c r="B971">
        <v>7</v>
      </c>
      <c r="D971" s="17">
        <v>70.2</v>
      </c>
      <c r="G971" s="17">
        <v>1932.6666666666324</v>
      </c>
      <c r="H971">
        <v>9</v>
      </c>
      <c r="J971" s="17">
        <v>56.8</v>
      </c>
    </row>
    <row r="972" spans="1:10" ht="12.75">
      <c r="A972" s="29">
        <f t="shared" si="15"/>
        <v>1975.58333333326</v>
      </c>
      <c r="B972">
        <v>8</v>
      </c>
      <c r="D972" s="17">
        <v>67</v>
      </c>
      <c r="G972" s="17">
        <v>1964.6666666666033</v>
      </c>
      <c r="H972">
        <v>9</v>
      </c>
      <c r="J972" s="17">
        <v>56.8</v>
      </c>
    </row>
    <row r="973" spans="1:10" ht="12.75">
      <c r="A973" s="29">
        <f t="shared" si="15"/>
        <v>1975.6666666665933</v>
      </c>
      <c r="B973">
        <v>9</v>
      </c>
      <c r="D973" s="17">
        <v>53.9</v>
      </c>
      <c r="G973" s="17">
        <v>1972.666666666596</v>
      </c>
      <c r="H973">
        <v>9</v>
      </c>
      <c r="J973" s="17">
        <v>56.8</v>
      </c>
    </row>
    <row r="974" spans="1:10" ht="12.75">
      <c r="A974" s="29">
        <f t="shared" si="15"/>
        <v>1975.7499999999266</v>
      </c>
      <c r="B974">
        <v>10</v>
      </c>
      <c r="D974" s="17">
        <v>49.3</v>
      </c>
      <c r="G974" s="17">
        <v>1902.3333333333267</v>
      </c>
      <c r="H974">
        <v>5</v>
      </c>
      <c r="J974" s="17">
        <v>56.9</v>
      </c>
    </row>
    <row r="975" spans="1:10" ht="12.75">
      <c r="A975" s="29">
        <f t="shared" si="15"/>
        <v>1975.8333333332598</v>
      </c>
      <c r="B975">
        <v>11</v>
      </c>
      <c r="D975" s="17">
        <v>37</v>
      </c>
      <c r="G975" s="17">
        <v>1966.6666666666015</v>
      </c>
      <c r="H975">
        <v>9</v>
      </c>
      <c r="J975" s="17">
        <v>56.9</v>
      </c>
    </row>
    <row r="976" spans="1:10" ht="12.75">
      <c r="A976" s="29">
        <f t="shared" si="15"/>
        <v>1975.916666666593</v>
      </c>
      <c r="B976">
        <v>12</v>
      </c>
      <c r="D976" s="17">
        <v>19.2</v>
      </c>
      <c r="G976" s="17">
        <v>2010.6666666665615</v>
      </c>
      <c r="H976">
        <v>9</v>
      </c>
      <c r="J976" s="17">
        <v>56.9</v>
      </c>
    </row>
    <row r="977" spans="1:10" ht="12.75">
      <c r="A977" s="29">
        <f t="shared" si="15"/>
        <v>1975.9999999999263</v>
      </c>
      <c r="B977">
        <v>1</v>
      </c>
      <c r="D977" s="17">
        <v>10</v>
      </c>
      <c r="G977" s="17">
        <v>2001.3333333332366</v>
      </c>
      <c r="H977">
        <v>5</v>
      </c>
      <c r="J977" s="17">
        <v>57</v>
      </c>
    </row>
    <row r="978" spans="1:10" ht="12.75">
      <c r="A978" s="29">
        <f t="shared" si="15"/>
        <v>1976.0833333332596</v>
      </c>
      <c r="B978">
        <v>2</v>
      </c>
      <c r="D978" s="17">
        <v>24.1</v>
      </c>
      <c r="G978" s="17">
        <v>1910.6666666666524</v>
      </c>
      <c r="H978">
        <v>9</v>
      </c>
      <c r="J978" s="17">
        <v>57.1</v>
      </c>
    </row>
    <row r="979" spans="1:10" ht="12.75">
      <c r="A979" s="29">
        <f t="shared" si="15"/>
        <v>1976.1666666665928</v>
      </c>
      <c r="B979">
        <v>3</v>
      </c>
      <c r="D979" s="17">
        <v>29.7</v>
      </c>
      <c r="G979" s="17">
        <v>1914.3333333333157</v>
      </c>
      <c r="H979">
        <v>5</v>
      </c>
      <c r="J979" s="17">
        <v>57.1</v>
      </c>
    </row>
    <row r="980" spans="1:10" ht="12.75">
      <c r="A980" s="29">
        <f t="shared" si="15"/>
        <v>1976.249999999926</v>
      </c>
      <c r="B980">
        <v>4</v>
      </c>
      <c r="D980" s="17">
        <v>46</v>
      </c>
      <c r="G980" s="17">
        <v>1945.6666666666206</v>
      </c>
      <c r="H980">
        <v>9</v>
      </c>
      <c r="J980" s="17">
        <v>57.1</v>
      </c>
    </row>
    <row r="981" spans="1:10" ht="12.75">
      <c r="A981" s="29">
        <f t="shared" si="15"/>
        <v>1976.3333333332594</v>
      </c>
      <c r="B981">
        <v>5</v>
      </c>
      <c r="D981" s="17">
        <v>52.7</v>
      </c>
      <c r="G981" s="17">
        <v>2000.3333333332375</v>
      </c>
      <c r="H981">
        <v>5</v>
      </c>
      <c r="J981" s="17">
        <v>57.1</v>
      </c>
    </row>
    <row r="982" spans="1:10" ht="12.75">
      <c r="A982" s="29">
        <f t="shared" si="15"/>
        <v>1976.4166666665926</v>
      </c>
      <c r="B982">
        <v>6</v>
      </c>
      <c r="D982" s="17">
        <v>66.6</v>
      </c>
      <c r="G982" s="17">
        <v>1904.6666666666579</v>
      </c>
      <c r="H982">
        <v>9</v>
      </c>
      <c r="J982" s="17">
        <v>57.2</v>
      </c>
    </row>
    <row r="983" spans="1:10" ht="12.75">
      <c r="A983" s="29">
        <f t="shared" si="15"/>
        <v>1976.4999999999259</v>
      </c>
      <c r="B983">
        <v>7</v>
      </c>
      <c r="D983" s="17">
        <v>70</v>
      </c>
      <c r="G983" s="17">
        <v>1909.6666666666533</v>
      </c>
      <c r="H983">
        <v>9</v>
      </c>
      <c r="J983" s="17">
        <v>57.2</v>
      </c>
    </row>
    <row r="984" spans="1:10" ht="12.75">
      <c r="A984" s="29">
        <f t="shared" si="15"/>
        <v>1976.5833333332591</v>
      </c>
      <c r="B984">
        <v>8</v>
      </c>
      <c r="D984" s="17">
        <v>66.4</v>
      </c>
      <c r="G984" s="17">
        <v>1950.666666666616</v>
      </c>
      <c r="H984">
        <v>9</v>
      </c>
      <c r="J984" s="17">
        <v>57.2</v>
      </c>
    </row>
    <row r="985" spans="1:10" ht="12.75">
      <c r="A985" s="29">
        <f t="shared" si="15"/>
        <v>1976.6666666665924</v>
      </c>
      <c r="B985">
        <v>9</v>
      </c>
      <c r="D985" s="17">
        <v>56.6</v>
      </c>
      <c r="G985" s="17">
        <v>1980.6666666665888</v>
      </c>
      <c r="H985">
        <v>9</v>
      </c>
      <c r="J985" s="17">
        <v>57.2</v>
      </c>
    </row>
    <row r="986" spans="1:10" ht="12.75">
      <c r="A986" s="29">
        <f t="shared" si="15"/>
        <v>1976.7499999999256</v>
      </c>
      <c r="B986">
        <v>10</v>
      </c>
      <c r="D986" s="17">
        <v>41.4</v>
      </c>
      <c r="G986" s="17">
        <v>1986.3333333332503</v>
      </c>
      <c r="H986">
        <v>5</v>
      </c>
      <c r="J986" s="17">
        <v>57.2</v>
      </c>
    </row>
    <row r="987" spans="1:10" ht="12.75">
      <c r="A987" s="29">
        <f t="shared" si="15"/>
        <v>1976.833333333259</v>
      </c>
      <c r="B987">
        <v>11</v>
      </c>
      <c r="D987" s="17">
        <v>24.7</v>
      </c>
      <c r="G987" s="17">
        <v>1929.6666666666351</v>
      </c>
      <c r="H987">
        <v>9</v>
      </c>
      <c r="J987" s="17">
        <v>57.3</v>
      </c>
    </row>
    <row r="988" spans="1:10" ht="12.75">
      <c r="A988" s="29">
        <f t="shared" si="15"/>
        <v>1976.9166666665922</v>
      </c>
      <c r="B988">
        <v>12</v>
      </c>
      <c r="D988" s="17">
        <v>8.4</v>
      </c>
      <c r="G988" s="17">
        <v>1989.6666666665806</v>
      </c>
      <c r="H988">
        <v>9</v>
      </c>
      <c r="J988" s="17">
        <v>57.3</v>
      </c>
    </row>
    <row r="989" spans="1:10" ht="12.75">
      <c r="A989" s="29">
        <f t="shared" si="15"/>
        <v>1976.9999999999254</v>
      </c>
      <c r="B989">
        <v>1</v>
      </c>
      <c r="D989" s="17">
        <v>0.6</v>
      </c>
      <c r="G989" s="17">
        <v>2001.6666666665697</v>
      </c>
      <c r="H989">
        <v>9</v>
      </c>
      <c r="J989" s="17">
        <v>57.3</v>
      </c>
    </row>
    <row r="990" spans="1:10" ht="12.75">
      <c r="A990" s="29">
        <f t="shared" si="15"/>
        <v>1977.0833333332587</v>
      </c>
      <c r="B990">
        <v>2</v>
      </c>
      <c r="D990" s="17">
        <v>18.7</v>
      </c>
      <c r="G990" s="17">
        <v>2011.6666666665606</v>
      </c>
      <c r="H990">
        <v>9</v>
      </c>
      <c r="J990" s="17">
        <v>57.3</v>
      </c>
    </row>
    <row r="991" spans="1:10" ht="12.75">
      <c r="A991" s="29">
        <f t="shared" si="15"/>
        <v>1977.166666666592</v>
      </c>
      <c r="B991">
        <v>3</v>
      </c>
      <c r="D991" s="17">
        <v>35.9</v>
      </c>
      <c r="G991" s="17">
        <v>1911.6666666666515</v>
      </c>
      <c r="H991">
        <v>9</v>
      </c>
      <c r="J991" s="17">
        <v>57.4</v>
      </c>
    </row>
    <row r="992" spans="1:10" ht="12.75">
      <c r="A992" s="29">
        <f t="shared" si="15"/>
        <v>1977.2499999999252</v>
      </c>
      <c r="B992">
        <v>4</v>
      </c>
      <c r="D992" s="17">
        <v>48.9</v>
      </c>
      <c r="G992" s="17">
        <v>1918.333333333312</v>
      </c>
      <c r="H992">
        <v>5</v>
      </c>
      <c r="J992" s="17">
        <v>57.4</v>
      </c>
    </row>
    <row r="993" spans="1:10" ht="12.75">
      <c r="A993" s="29">
        <f t="shared" si="15"/>
        <v>1977.3333333332585</v>
      </c>
      <c r="B993">
        <v>5</v>
      </c>
      <c r="D993" s="17">
        <v>63</v>
      </c>
      <c r="G993">
        <v>1946.6666666666197</v>
      </c>
      <c r="H993">
        <v>9</v>
      </c>
      <c r="J993">
        <v>57.4</v>
      </c>
    </row>
    <row r="994" spans="1:10" ht="12.75">
      <c r="A994" s="29">
        <f t="shared" si="15"/>
        <v>1977.4166666665917</v>
      </c>
      <c r="B994">
        <v>6</v>
      </c>
      <c r="D994" s="17">
        <v>63.1</v>
      </c>
      <c r="G994" s="17">
        <v>1969.416666666599</v>
      </c>
      <c r="H994">
        <v>6</v>
      </c>
      <c r="J994" s="17">
        <v>57.4</v>
      </c>
    </row>
    <row r="995" spans="1:10" ht="12.75">
      <c r="A995" s="29">
        <f t="shared" si="15"/>
        <v>1977.499999999925</v>
      </c>
      <c r="B995">
        <v>7</v>
      </c>
      <c r="D995" s="17">
        <v>71</v>
      </c>
      <c r="G995" s="17">
        <v>1900.3333333333285</v>
      </c>
      <c r="H995">
        <v>5</v>
      </c>
      <c r="J995" s="17">
        <v>57.5</v>
      </c>
    </row>
    <row r="996" spans="1:10" ht="12.75">
      <c r="A996" s="29">
        <f t="shared" si="15"/>
        <v>1977.5833333332582</v>
      </c>
      <c r="B996">
        <v>8</v>
      </c>
      <c r="D996" s="17">
        <v>62.8</v>
      </c>
      <c r="G996" s="17">
        <v>1901.6666666666606</v>
      </c>
      <c r="H996">
        <v>9</v>
      </c>
      <c r="J996" s="17">
        <v>57.5</v>
      </c>
    </row>
    <row r="997" spans="1:10" ht="12.75">
      <c r="A997" s="29">
        <f t="shared" si="15"/>
        <v>1977.6666666665915</v>
      </c>
      <c r="B997">
        <v>9</v>
      </c>
      <c r="D997" s="17">
        <v>58.1</v>
      </c>
      <c r="G997" s="17">
        <v>1921.3333333333094</v>
      </c>
      <c r="H997">
        <v>5</v>
      </c>
      <c r="J997" s="17">
        <v>57.5</v>
      </c>
    </row>
    <row r="998" spans="1:10" ht="12.75">
      <c r="A998" s="29">
        <f t="shared" si="15"/>
        <v>1977.7499999999247</v>
      </c>
      <c r="B998">
        <v>10</v>
      </c>
      <c r="D998" s="17">
        <v>45.8</v>
      </c>
      <c r="G998" s="17">
        <v>1935.6666666666297</v>
      </c>
      <c r="H998">
        <v>9</v>
      </c>
      <c r="J998" s="17">
        <v>57.5</v>
      </c>
    </row>
    <row r="999" spans="1:10" ht="12.75">
      <c r="A999" s="29">
        <f t="shared" si="15"/>
        <v>1977.833333333258</v>
      </c>
      <c r="B999">
        <v>11</v>
      </c>
      <c r="D999" s="17">
        <v>31.6</v>
      </c>
      <c r="G999" s="17">
        <v>1954.6666666666124</v>
      </c>
      <c r="H999">
        <v>9</v>
      </c>
      <c r="J999" s="17">
        <v>57.5</v>
      </c>
    </row>
    <row r="1000" spans="1:10" ht="12.75">
      <c r="A1000" s="29">
        <f t="shared" si="15"/>
        <v>1977.9166666665913</v>
      </c>
      <c r="B1000">
        <v>12</v>
      </c>
      <c r="D1000" s="17">
        <v>15.8</v>
      </c>
      <c r="G1000" s="17">
        <v>1980.3333333332557</v>
      </c>
      <c r="H1000">
        <v>5</v>
      </c>
      <c r="J1000" s="17">
        <v>57.5</v>
      </c>
    </row>
    <row r="1001" spans="1:10" ht="12.75">
      <c r="A1001" s="29">
        <f t="shared" si="15"/>
        <v>1977.9999999999245</v>
      </c>
      <c r="B1001">
        <v>1</v>
      </c>
      <c r="D1001" s="17">
        <v>7.7</v>
      </c>
      <c r="G1001" s="17">
        <v>2010.3333333332284</v>
      </c>
      <c r="H1001">
        <v>5</v>
      </c>
      <c r="J1001" s="17">
        <v>57.7</v>
      </c>
    </row>
    <row r="1002" spans="1:10" ht="12.75">
      <c r="A1002" s="29">
        <f t="shared" si="15"/>
        <v>1978.0833333332578</v>
      </c>
      <c r="B1002">
        <v>2</v>
      </c>
      <c r="D1002" s="17">
        <v>9.9</v>
      </c>
      <c r="G1002" s="17">
        <v>2012.6666666665596</v>
      </c>
      <c r="H1002">
        <v>9</v>
      </c>
      <c r="J1002" s="17">
        <v>57.7</v>
      </c>
    </row>
    <row r="1003" spans="1:10" ht="12.75">
      <c r="A1003" s="29">
        <f t="shared" si="15"/>
        <v>1978.166666666591</v>
      </c>
      <c r="B1003">
        <v>3</v>
      </c>
      <c r="D1003" s="17">
        <v>26</v>
      </c>
      <c r="G1003" s="17">
        <v>1955.3333333332785</v>
      </c>
      <c r="H1003">
        <v>5</v>
      </c>
      <c r="J1003" s="17">
        <v>57.9</v>
      </c>
    </row>
    <row r="1004" spans="1:10" ht="12.75">
      <c r="A1004" s="29">
        <f t="shared" si="15"/>
        <v>1978.2499999999243</v>
      </c>
      <c r="B1004">
        <v>4</v>
      </c>
      <c r="D1004" s="17">
        <v>41.5</v>
      </c>
      <c r="G1004" s="17">
        <v>1973.6666666665951</v>
      </c>
      <c r="H1004">
        <v>9</v>
      </c>
      <c r="J1004" s="17">
        <v>57.9</v>
      </c>
    </row>
    <row r="1005" spans="1:10" ht="12.75">
      <c r="A1005" s="29">
        <f t="shared" si="15"/>
        <v>1978.3333333332575</v>
      </c>
      <c r="B1005">
        <v>5</v>
      </c>
      <c r="D1005" s="17">
        <v>56.5</v>
      </c>
      <c r="G1005" s="17">
        <v>1999.6666666665715</v>
      </c>
      <c r="H1005">
        <v>9</v>
      </c>
      <c r="J1005" s="17">
        <v>57.9</v>
      </c>
    </row>
    <row r="1006" spans="1:10" ht="12.75">
      <c r="A1006" s="29">
        <f t="shared" si="15"/>
        <v>1978.4166666665908</v>
      </c>
      <c r="B1006">
        <v>6</v>
      </c>
      <c r="D1006" s="17">
        <v>63.5</v>
      </c>
      <c r="G1006" s="17">
        <v>1913.6666666666497</v>
      </c>
      <c r="H1006">
        <v>9</v>
      </c>
      <c r="J1006" s="17">
        <v>58</v>
      </c>
    </row>
    <row r="1007" spans="1:10" ht="12.75">
      <c r="A1007" s="29">
        <f t="shared" si="15"/>
        <v>1978.499999999924</v>
      </c>
      <c r="B1007">
        <v>7</v>
      </c>
      <c r="D1007" s="17">
        <v>66.9</v>
      </c>
      <c r="G1007" s="17">
        <v>1938.666666666627</v>
      </c>
      <c r="H1007">
        <v>9</v>
      </c>
      <c r="J1007" s="17">
        <v>58</v>
      </c>
    </row>
    <row r="1008" spans="1:10" ht="12.75">
      <c r="A1008" s="29">
        <f t="shared" si="15"/>
        <v>1978.5833333332573</v>
      </c>
      <c r="B1008">
        <v>8</v>
      </c>
      <c r="D1008" s="17">
        <v>67.1</v>
      </c>
      <c r="G1008" s="17">
        <v>1951.333333333282</v>
      </c>
      <c r="H1008">
        <v>5</v>
      </c>
      <c r="J1008" s="17">
        <v>58</v>
      </c>
    </row>
    <row r="1009" spans="1:10" ht="12.75">
      <c r="A1009" s="29">
        <f t="shared" si="15"/>
        <v>1978.6666666665906</v>
      </c>
      <c r="B1009">
        <v>9</v>
      </c>
      <c r="D1009" s="17">
        <v>61.8</v>
      </c>
      <c r="G1009" s="17">
        <v>1985.6666666665842</v>
      </c>
      <c r="H1009">
        <v>9</v>
      </c>
      <c r="J1009" s="17">
        <v>58</v>
      </c>
    </row>
    <row r="1010" spans="1:10" ht="12.75">
      <c r="A1010" s="29">
        <f t="shared" si="15"/>
        <v>1978.7499999999238</v>
      </c>
      <c r="B1010">
        <v>10</v>
      </c>
      <c r="D1010" s="17">
        <v>45.9</v>
      </c>
      <c r="G1010" s="17">
        <v>1999.3333333332384</v>
      </c>
      <c r="H1010">
        <v>5</v>
      </c>
      <c r="J1010" s="17">
        <v>58</v>
      </c>
    </row>
    <row r="1011" spans="1:10" ht="12.75">
      <c r="A1011" s="29">
        <f t="shared" si="15"/>
        <v>1978.833333333257</v>
      </c>
      <c r="B1011">
        <v>11</v>
      </c>
      <c r="D1011" s="17">
        <v>30.8</v>
      </c>
      <c r="G1011">
        <v>1965.3333333332694</v>
      </c>
      <c r="H1011">
        <v>5</v>
      </c>
      <c r="J1011">
        <v>58.1</v>
      </c>
    </row>
    <row r="1012" spans="1:10" ht="12.75">
      <c r="A1012" s="29">
        <f t="shared" si="15"/>
        <v>1978.9166666665903</v>
      </c>
      <c r="B1012">
        <v>12</v>
      </c>
      <c r="D1012" s="17">
        <v>14.4</v>
      </c>
      <c r="G1012" s="17">
        <v>1969.6666666665988</v>
      </c>
      <c r="H1012">
        <v>9</v>
      </c>
      <c r="J1012" s="17">
        <v>58.1</v>
      </c>
    </row>
    <row r="1013" spans="1:10" ht="12.75">
      <c r="A1013" s="29">
        <f t="shared" si="15"/>
        <v>1978.9999999999236</v>
      </c>
      <c r="B1013">
        <v>1</v>
      </c>
      <c r="D1013" s="17">
        <v>2.5</v>
      </c>
      <c r="G1013" s="17">
        <v>1972.333333333263</v>
      </c>
      <c r="H1013">
        <v>5</v>
      </c>
      <c r="J1013" s="17">
        <v>58.1</v>
      </c>
    </row>
    <row r="1014" spans="1:10" ht="12.75">
      <c r="A1014" s="29">
        <f t="shared" si="15"/>
        <v>1979.0833333332569</v>
      </c>
      <c r="B1014">
        <v>2</v>
      </c>
      <c r="D1014" s="17">
        <v>8.3</v>
      </c>
      <c r="G1014" s="17">
        <v>1977.6666666665915</v>
      </c>
      <c r="H1014">
        <v>9</v>
      </c>
      <c r="J1014" s="17">
        <v>58.1</v>
      </c>
    </row>
    <row r="1015" spans="1:10" ht="12.75">
      <c r="A1015" s="29">
        <f t="shared" si="15"/>
        <v>1979.1666666665901</v>
      </c>
      <c r="B1015">
        <v>3</v>
      </c>
      <c r="D1015" s="17">
        <v>27.7</v>
      </c>
      <c r="G1015" s="17">
        <v>1986.6666666665833</v>
      </c>
      <c r="H1015">
        <v>9</v>
      </c>
      <c r="J1015" s="17">
        <v>58.1</v>
      </c>
    </row>
    <row r="1016" spans="1:10" ht="12.75">
      <c r="A1016" s="29">
        <f t="shared" si="15"/>
        <v>1979.2499999999234</v>
      </c>
      <c r="B1016">
        <v>4</v>
      </c>
      <c r="D1016" s="17">
        <v>39.7</v>
      </c>
      <c r="G1016" s="17">
        <v>2000.6666666665706</v>
      </c>
      <c r="H1016">
        <v>9</v>
      </c>
      <c r="J1016" s="17">
        <v>58.1</v>
      </c>
    </row>
    <row r="1017" spans="1:10" ht="12.75">
      <c r="A1017" s="29">
        <f t="shared" si="15"/>
        <v>1979.3333333332566</v>
      </c>
      <c r="B1017">
        <v>5</v>
      </c>
      <c r="D1017" s="17">
        <v>51.8</v>
      </c>
      <c r="G1017" s="17">
        <v>2014.6666666665578</v>
      </c>
      <c r="H1017">
        <v>9</v>
      </c>
      <c r="J1017" s="17">
        <v>58.2</v>
      </c>
    </row>
    <row r="1018" spans="1:10" ht="12.75">
      <c r="A1018" s="29">
        <f t="shared" si="15"/>
        <v>1979.41666666659</v>
      </c>
      <c r="B1018">
        <v>6</v>
      </c>
      <c r="D1018" s="17">
        <v>63</v>
      </c>
      <c r="G1018" s="17">
        <v>1914.6666666666488</v>
      </c>
      <c r="H1018">
        <v>9</v>
      </c>
      <c r="J1018" s="17">
        <v>58.3</v>
      </c>
    </row>
    <row r="1019" spans="1:10" ht="12.75">
      <c r="A1019" s="29">
        <f t="shared" si="15"/>
        <v>1979.4999999999231</v>
      </c>
      <c r="B1019">
        <v>7</v>
      </c>
      <c r="D1019" s="17">
        <v>68.3</v>
      </c>
      <c r="G1019" s="17">
        <v>1915.6666666666479</v>
      </c>
      <c r="H1019">
        <v>9</v>
      </c>
      <c r="J1019" s="17">
        <v>58.3</v>
      </c>
    </row>
    <row r="1020" spans="1:10" ht="12.75">
      <c r="A1020" s="29">
        <f t="shared" si="15"/>
        <v>1979.5833333332564</v>
      </c>
      <c r="B1020">
        <v>8</v>
      </c>
      <c r="D1020" s="17">
        <v>64.7</v>
      </c>
      <c r="G1020" s="17">
        <v>1953.6666666666133</v>
      </c>
      <c r="H1020">
        <v>9</v>
      </c>
      <c r="J1020" s="17">
        <v>58.4</v>
      </c>
    </row>
    <row r="1021" spans="1:10" ht="12.75">
      <c r="A1021" s="29">
        <f t="shared" si="15"/>
        <v>1979.6666666665897</v>
      </c>
      <c r="B1021">
        <v>9</v>
      </c>
      <c r="D1021" s="17">
        <v>59.3</v>
      </c>
      <c r="G1021" s="17">
        <v>1968.6666666665997</v>
      </c>
      <c r="H1021">
        <v>9</v>
      </c>
      <c r="J1021" s="17">
        <v>58.4</v>
      </c>
    </row>
    <row r="1022" spans="1:10" ht="12.75">
      <c r="A1022" s="29">
        <f t="shared" si="15"/>
        <v>1979.749999999923</v>
      </c>
      <c r="B1022">
        <v>10</v>
      </c>
      <c r="D1022" s="17">
        <v>44.4</v>
      </c>
      <c r="G1022" s="17">
        <v>1970.6666666665978</v>
      </c>
      <c r="H1022">
        <v>9</v>
      </c>
      <c r="J1022" s="17">
        <v>58.4</v>
      </c>
    </row>
    <row r="1023" spans="1:10" ht="12.75">
      <c r="A1023" s="29">
        <f t="shared" si="15"/>
        <v>1979.8333333332562</v>
      </c>
      <c r="B1023">
        <v>11</v>
      </c>
      <c r="D1023" s="17">
        <v>31.2</v>
      </c>
      <c r="G1023" s="17">
        <v>1975.3333333332603</v>
      </c>
      <c r="H1023">
        <v>5</v>
      </c>
      <c r="J1023" s="17">
        <v>58.4</v>
      </c>
    </row>
    <row r="1024" spans="1:10" ht="12.75">
      <c r="A1024" s="29">
        <f t="shared" si="15"/>
        <v>1979.9166666665894</v>
      </c>
      <c r="B1024">
        <v>12</v>
      </c>
      <c r="D1024" s="17">
        <v>24.2</v>
      </c>
      <c r="G1024" s="17">
        <v>1987.3333333332494</v>
      </c>
      <c r="H1024">
        <v>5</v>
      </c>
      <c r="J1024" s="17">
        <v>58.4</v>
      </c>
    </row>
    <row r="1025" spans="1:10" ht="12.75">
      <c r="A1025" s="29">
        <f t="shared" si="15"/>
        <v>1979.9999999999227</v>
      </c>
      <c r="B1025">
        <v>1</v>
      </c>
      <c r="D1025" s="17">
        <v>13.6</v>
      </c>
      <c r="G1025" s="17">
        <v>1923.6666666666406</v>
      </c>
      <c r="H1025">
        <v>9</v>
      </c>
      <c r="J1025" s="17">
        <v>58.5</v>
      </c>
    </row>
    <row r="1026" spans="1:10" ht="12.75">
      <c r="A1026" s="29">
        <f t="shared" si="15"/>
        <v>1980.083333333256</v>
      </c>
      <c r="B1026">
        <v>2</v>
      </c>
      <c r="D1026" s="17">
        <v>14.1</v>
      </c>
      <c r="G1026" s="17">
        <v>1952.6666666666142</v>
      </c>
      <c r="H1026">
        <v>9</v>
      </c>
      <c r="J1026" s="17">
        <v>58.5</v>
      </c>
    </row>
    <row r="1027" spans="1:10" ht="12.75">
      <c r="A1027" s="29">
        <f t="shared" si="15"/>
        <v>1980.1666666665892</v>
      </c>
      <c r="B1027">
        <v>3</v>
      </c>
      <c r="D1027" s="17">
        <v>24.8</v>
      </c>
      <c r="G1027" s="17">
        <v>1912.6666666666506</v>
      </c>
      <c r="H1027">
        <v>9</v>
      </c>
      <c r="J1027" s="17">
        <v>58.6</v>
      </c>
    </row>
    <row r="1028" spans="1:10" ht="12.75">
      <c r="A1028" s="29">
        <f t="shared" si="15"/>
        <v>1980.2499999999225</v>
      </c>
      <c r="B1028">
        <v>4</v>
      </c>
      <c r="D1028" s="17">
        <v>44.7</v>
      </c>
      <c r="G1028" s="17">
        <v>1959.3333333332748</v>
      </c>
      <c r="H1028">
        <v>5</v>
      </c>
      <c r="J1028" s="17">
        <v>58.6</v>
      </c>
    </row>
    <row r="1029" spans="1:10" ht="12.75">
      <c r="A1029" s="29">
        <f t="shared" si="15"/>
        <v>1980.3333333332557</v>
      </c>
      <c r="B1029">
        <v>5</v>
      </c>
      <c r="D1029" s="17">
        <v>57.5</v>
      </c>
      <c r="G1029" s="17">
        <v>1963.6666666666042</v>
      </c>
      <c r="H1029">
        <v>9</v>
      </c>
      <c r="J1029" s="17">
        <v>58.6</v>
      </c>
    </row>
    <row r="1030" spans="1:10" ht="12.75">
      <c r="A1030" s="29">
        <f t="shared" si="15"/>
        <v>1980.416666666589</v>
      </c>
      <c r="B1030">
        <v>6</v>
      </c>
      <c r="D1030" s="17">
        <v>63.1</v>
      </c>
      <c r="G1030" s="17">
        <v>1985.3333333332512</v>
      </c>
      <c r="H1030">
        <v>5</v>
      </c>
      <c r="J1030" s="17">
        <v>58.6</v>
      </c>
    </row>
    <row r="1031" spans="1:10" ht="12.75">
      <c r="A1031" s="29">
        <f aca="true" t="shared" si="16" ref="A1031:A1094">A1030+1/12</f>
        <v>1980.4999999999222</v>
      </c>
      <c r="B1031">
        <v>7</v>
      </c>
      <c r="D1031" s="17">
        <v>70.3</v>
      </c>
      <c r="G1031" s="17">
        <v>1961.666666666606</v>
      </c>
      <c r="H1031">
        <v>9</v>
      </c>
      <c r="J1031" s="17">
        <v>58.7</v>
      </c>
    </row>
    <row r="1032" spans="1:10" ht="12.75">
      <c r="A1032" s="29">
        <f t="shared" si="16"/>
        <v>1980.5833333332555</v>
      </c>
      <c r="B1032">
        <v>8</v>
      </c>
      <c r="D1032" s="17">
        <v>67.4</v>
      </c>
      <c r="G1032" s="17">
        <v>1944.3333333332885</v>
      </c>
      <c r="H1032">
        <v>5</v>
      </c>
      <c r="J1032" s="17">
        <v>58.8</v>
      </c>
    </row>
    <row r="1033" spans="1:10" ht="12.75">
      <c r="A1033" s="29">
        <f t="shared" si="16"/>
        <v>1980.6666666665888</v>
      </c>
      <c r="B1033">
        <v>9</v>
      </c>
      <c r="D1033" s="17">
        <v>57.2</v>
      </c>
      <c r="G1033" s="17">
        <v>1982.4166666665872</v>
      </c>
      <c r="H1033">
        <v>6</v>
      </c>
      <c r="J1033" s="17">
        <v>58.8</v>
      </c>
    </row>
    <row r="1034" spans="1:10" ht="12.75">
      <c r="A1034" s="29">
        <f t="shared" si="16"/>
        <v>1980.749999999922</v>
      </c>
      <c r="B1034">
        <v>10</v>
      </c>
      <c r="D1034" s="17">
        <v>42.2</v>
      </c>
      <c r="G1034" s="17">
        <v>1996.6666666665742</v>
      </c>
      <c r="H1034">
        <v>9</v>
      </c>
      <c r="J1034" s="17">
        <v>58.8</v>
      </c>
    </row>
    <row r="1035" spans="1:10" ht="12.75">
      <c r="A1035" s="29">
        <f t="shared" si="16"/>
        <v>1980.8333333332553</v>
      </c>
      <c r="B1035">
        <v>11</v>
      </c>
      <c r="D1035" s="17">
        <v>33.3</v>
      </c>
      <c r="G1035" s="17">
        <v>1939.333333333293</v>
      </c>
      <c r="H1035">
        <v>5</v>
      </c>
      <c r="J1035" s="17">
        <v>58.9</v>
      </c>
    </row>
    <row r="1036" spans="1:10" ht="12.75">
      <c r="A1036" s="29">
        <f t="shared" si="16"/>
        <v>1980.9166666665885</v>
      </c>
      <c r="B1036">
        <v>12</v>
      </c>
      <c r="D1036" s="17">
        <v>17.7</v>
      </c>
      <c r="G1036" s="17">
        <v>1958.6666666666088</v>
      </c>
      <c r="H1036">
        <v>9</v>
      </c>
      <c r="J1036" s="17">
        <v>58.9</v>
      </c>
    </row>
    <row r="1037" spans="1:10" ht="12.75">
      <c r="A1037" s="29">
        <f t="shared" si="16"/>
        <v>1980.9999999999218</v>
      </c>
      <c r="B1037">
        <v>1</v>
      </c>
      <c r="D1037" s="17">
        <v>15.1</v>
      </c>
      <c r="G1037" s="17">
        <v>1962.333333333272</v>
      </c>
      <c r="H1037">
        <v>5</v>
      </c>
      <c r="J1037" s="17">
        <v>58.9</v>
      </c>
    </row>
    <row r="1038" spans="1:10" ht="12.75">
      <c r="A1038" s="29">
        <f t="shared" si="16"/>
        <v>1981.083333333255</v>
      </c>
      <c r="B1038">
        <v>2</v>
      </c>
      <c r="D1038" s="17">
        <v>21.3</v>
      </c>
      <c r="G1038" s="17">
        <v>1937.6666666666279</v>
      </c>
      <c r="H1038">
        <v>9</v>
      </c>
      <c r="J1038" s="17">
        <v>59</v>
      </c>
    </row>
    <row r="1039" spans="1:10" ht="12.75">
      <c r="A1039" s="29">
        <f t="shared" si="16"/>
        <v>1981.1666666665883</v>
      </c>
      <c r="B1039">
        <v>3</v>
      </c>
      <c r="D1039" s="17">
        <v>33</v>
      </c>
      <c r="G1039" s="17">
        <v>1944.6666666666215</v>
      </c>
      <c r="H1039">
        <v>9</v>
      </c>
      <c r="J1039" s="17">
        <v>59</v>
      </c>
    </row>
    <row r="1040" spans="1:10" ht="12.75">
      <c r="A1040" s="29">
        <f t="shared" si="16"/>
        <v>1981.2499999999216</v>
      </c>
      <c r="B1040">
        <v>4</v>
      </c>
      <c r="D1040" s="17">
        <v>45.6</v>
      </c>
      <c r="G1040" s="17">
        <v>1955.6666666666115</v>
      </c>
      <c r="H1040">
        <v>9</v>
      </c>
      <c r="J1040" s="17">
        <v>59</v>
      </c>
    </row>
    <row r="1041" spans="1:10" ht="12.75">
      <c r="A1041" s="29">
        <f t="shared" si="16"/>
        <v>1981.3333333332548</v>
      </c>
      <c r="B1041">
        <v>5</v>
      </c>
      <c r="D1041" s="17">
        <v>53.2</v>
      </c>
      <c r="G1041" s="17">
        <v>1915.416666666648</v>
      </c>
      <c r="H1041">
        <v>6</v>
      </c>
      <c r="J1041" s="17">
        <v>59.1</v>
      </c>
    </row>
    <row r="1042" spans="1:10" ht="12.75">
      <c r="A1042" s="29">
        <f t="shared" si="16"/>
        <v>1981.416666666588</v>
      </c>
      <c r="B1042">
        <v>6</v>
      </c>
      <c r="D1042" s="17">
        <v>64.4</v>
      </c>
      <c r="G1042" s="17">
        <v>1916.4166666666472</v>
      </c>
      <c r="H1042">
        <v>6</v>
      </c>
      <c r="J1042" s="17">
        <v>59.1</v>
      </c>
    </row>
    <row r="1043" spans="1:10" ht="12.75">
      <c r="A1043" s="29">
        <f t="shared" si="16"/>
        <v>1981.4999999999213</v>
      </c>
      <c r="B1043">
        <v>7</v>
      </c>
      <c r="D1043" s="17">
        <v>68.2</v>
      </c>
      <c r="G1043" s="17">
        <v>1945.4166666666208</v>
      </c>
      <c r="H1043">
        <v>6</v>
      </c>
      <c r="J1043" s="17">
        <v>59.1</v>
      </c>
    </row>
    <row r="1044" spans="1:10" ht="12.75">
      <c r="A1044" s="29">
        <f t="shared" si="16"/>
        <v>1981.5833333332546</v>
      </c>
      <c r="B1044">
        <v>8</v>
      </c>
      <c r="D1044" s="17">
        <v>66.7</v>
      </c>
      <c r="G1044" s="17">
        <v>1983.666666666586</v>
      </c>
      <c r="H1044">
        <v>9</v>
      </c>
      <c r="J1044" s="17">
        <v>59.1</v>
      </c>
    </row>
    <row r="1045" spans="1:10" ht="12.75">
      <c r="A1045" s="29">
        <f t="shared" si="16"/>
        <v>1981.6666666665878</v>
      </c>
      <c r="B1045">
        <v>9</v>
      </c>
      <c r="D1045" s="17">
        <v>56.3</v>
      </c>
      <c r="G1045">
        <v>2007.3333333332312</v>
      </c>
      <c r="H1045">
        <v>5</v>
      </c>
      <c r="J1045">
        <v>59.1</v>
      </c>
    </row>
    <row r="1046" spans="1:10" ht="12.75">
      <c r="A1046" s="29">
        <f t="shared" si="16"/>
        <v>1981.749999999921</v>
      </c>
      <c r="B1046">
        <v>10</v>
      </c>
      <c r="D1046" s="17">
        <v>43.6</v>
      </c>
      <c r="G1046" s="17">
        <v>1930.6666666666342</v>
      </c>
      <c r="H1046">
        <v>9</v>
      </c>
      <c r="J1046" s="17">
        <v>59.2</v>
      </c>
    </row>
    <row r="1047" spans="1:10" ht="12.75">
      <c r="A1047" s="29">
        <f t="shared" si="16"/>
        <v>1981.8333333332544</v>
      </c>
      <c r="B1047">
        <v>11</v>
      </c>
      <c r="D1047" s="17">
        <v>35.7</v>
      </c>
      <c r="G1047" s="17">
        <v>1987.6666666665824</v>
      </c>
      <c r="H1047">
        <v>9</v>
      </c>
      <c r="J1047" s="17">
        <v>59.2</v>
      </c>
    </row>
    <row r="1048" spans="1:10" ht="12.75">
      <c r="A1048" s="29">
        <f t="shared" si="16"/>
        <v>1981.9166666665876</v>
      </c>
      <c r="B1048">
        <v>12</v>
      </c>
      <c r="D1048" s="17">
        <v>18.6</v>
      </c>
      <c r="G1048" s="17">
        <v>1928.4166666666363</v>
      </c>
      <c r="H1048">
        <v>6</v>
      </c>
      <c r="J1048" s="17">
        <v>59.3</v>
      </c>
    </row>
    <row r="1049" spans="1:10" ht="12.75">
      <c r="A1049" s="29">
        <f t="shared" si="16"/>
        <v>1981.9999999999209</v>
      </c>
      <c r="B1049">
        <v>1</v>
      </c>
      <c r="D1049" s="17">
        <v>3.3</v>
      </c>
      <c r="G1049" s="17">
        <v>1941.3333333332912</v>
      </c>
      <c r="H1049">
        <v>5</v>
      </c>
      <c r="J1049" s="17">
        <v>59.3</v>
      </c>
    </row>
    <row r="1050" spans="1:10" ht="12.75">
      <c r="A1050" s="29">
        <f t="shared" si="16"/>
        <v>1982.0833333332541</v>
      </c>
      <c r="B1050">
        <v>2</v>
      </c>
      <c r="D1050" s="17">
        <v>14.6</v>
      </c>
      <c r="G1050" s="17">
        <v>1958.416666666609</v>
      </c>
      <c r="H1050">
        <v>6</v>
      </c>
      <c r="J1050" s="17">
        <v>59.3</v>
      </c>
    </row>
    <row r="1051" spans="1:10" ht="12.75">
      <c r="A1051" s="29">
        <f t="shared" si="16"/>
        <v>1982.1666666665874</v>
      </c>
      <c r="B1051">
        <v>3</v>
      </c>
      <c r="D1051" s="17">
        <v>26.9</v>
      </c>
      <c r="G1051" s="17">
        <v>1979.6666666665897</v>
      </c>
      <c r="H1051">
        <v>9</v>
      </c>
      <c r="J1051" s="17">
        <v>59.3</v>
      </c>
    </row>
    <row r="1052" spans="1:10" ht="12.75">
      <c r="A1052" s="29">
        <f t="shared" si="16"/>
        <v>1982.2499999999206</v>
      </c>
      <c r="B1052">
        <v>4</v>
      </c>
      <c r="D1052" s="17">
        <v>39</v>
      </c>
      <c r="G1052" s="17">
        <v>1982.333333333254</v>
      </c>
      <c r="H1052">
        <v>5</v>
      </c>
      <c r="J1052" s="17">
        <v>59.3</v>
      </c>
    </row>
    <row r="1053" spans="1:10" ht="12.75">
      <c r="A1053" s="29">
        <f t="shared" si="16"/>
        <v>1982.333333333254</v>
      </c>
      <c r="B1053">
        <v>5</v>
      </c>
      <c r="D1053" s="17">
        <v>59.3</v>
      </c>
      <c r="G1053" s="17">
        <v>1988.6666666665815</v>
      </c>
      <c r="H1053">
        <v>9</v>
      </c>
      <c r="J1053" s="17">
        <v>59.3</v>
      </c>
    </row>
    <row r="1054" spans="1:10" ht="12.75">
      <c r="A1054" s="29">
        <f t="shared" si="16"/>
        <v>1982.4166666665872</v>
      </c>
      <c r="B1054">
        <v>6</v>
      </c>
      <c r="D1054" s="17">
        <v>58.8</v>
      </c>
      <c r="G1054" s="17">
        <v>1964.3333333332703</v>
      </c>
      <c r="H1054">
        <v>5</v>
      </c>
      <c r="J1054" s="17">
        <v>59.4</v>
      </c>
    </row>
    <row r="1055" spans="1:10" ht="12.75">
      <c r="A1055" s="29">
        <f t="shared" si="16"/>
        <v>1982.4999999999204</v>
      </c>
      <c r="B1055">
        <v>7</v>
      </c>
      <c r="D1055" s="17">
        <v>69.6</v>
      </c>
      <c r="G1055" s="17">
        <v>1997.6666666665733</v>
      </c>
      <c r="H1055">
        <v>9</v>
      </c>
      <c r="J1055" s="17">
        <v>59.4</v>
      </c>
    </row>
    <row r="1056" spans="1:10" ht="12.75">
      <c r="A1056" s="29">
        <f t="shared" si="16"/>
        <v>1982.5833333332537</v>
      </c>
      <c r="B1056">
        <v>8</v>
      </c>
      <c r="D1056" s="17">
        <v>64.7</v>
      </c>
      <c r="G1056" s="17">
        <v>2003.6666666665678</v>
      </c>
      <c r="H1056">
        <v>9</v>
      </c>
      <c r="J1056" s="17">
        <v>59.4</v>
      </c>
    </row>
    <row r="1057" spans="1:10" ht="12.75">
      <c r="A1057" s="29">
        <f t="shared" si="16"/>
        <v>1982.666666666587</v>
      </c>
      <c r="B1057">
        <v>9</v>
      </c>
      <c r="D1057" s="17">
        <v>56.7</v>
      </c>
      <c r="G1057" s="17">
        <v>1988.3333333332484</v>
      </c>
      <c r="H1057">
        <v>5</v>
      </c>
      <c r="J1057" s="17">
        <v>59.5</v>
      </c>
    </row>
    <row r="1058" spans="1:10" ht="12.75">
      <c r="A1058" s="29">
        <f t="shared" si="16"/>
        <v>1982.7499999999202</v>
      </c>
      <c r="B1058">
        <v>10</v>
      </c>
      <c r="D1058" s="17">
        <v>47.9</v>
      </c>
      <c r="G1058" s="17">
        <v>1900.6666666666615</v>
      </c>
      <c r="H1058">
        <v>9</v>
      </c>
      <c r="J1058" s="17">
        <v>59.6</v>
      </c>
    </row>
    <row r="1059" spans="1:10" ht="12.75">
      <c r="A1059" s="29">
        <f t="shared" si="16"/>
        <v>1982.8333333332534</v>
      </c>
      <c r="B1059">
        <v>11</v>
      </c>
      <c r="D1059" s="17">
        <v>31.1</v>
      </c>
      <c r="G1059" s="17">
        <v>1917.4166666666463</v>
      </c>
      <c r="H1059">
        <v>6</v>
      </c>
      <c r="J1059" s="17">
        <v>59.6</v>
      </c>
    </row>
    <row r="1060" spans="1:10" ht="12.75">
      <c r="A1060" s="29">
        <f t="shared" si="16"/>
        <v>1982.9166666665867</v>
      </c>
      <c r="B1060">
        <v>12</v>
      </c>
      <c r="D1060" s="17">
        <v>25.4</v>
      </c>
      <c r="G1060" s="17">
        <v>1936.3333333332957</v>
      </c>
      <c r="H1060">
        <v>5</v>
      </c>
      <c r="J1060" s="17">
        <v>59.6</v>
      </c>
    </row>
    <row r="1061" spans="1:10" ht="12.75">
      <c r="A1061" s="29">
        <f t="shared" si="16"/>
        <v>1982.99999999992</v>
      </c>
      <c r="B1061">
        <v>1</v>
      </c>
      <c r="D1061" s="17">
        <v>18.7</v>
      </c>
      <c r="G1061" s="17">
        <v>1959.6666666666079</v>
      </c>
      <c r="H1061">
        <v>9</v>
      </c>
      <c r="J1061" s="17">
        <v>59.6</v>
      </c>
    </row>
    <row r="1062" spans="1:10" ht="12.75">
      <c r="A1062" s="29">
        <f t="shared" si="16"/>
        <v>1983.0833333332532</v>
      </c>
      <c r="B1062">
        <v>2</v>
      </c>
      <c r="D1062" s="17">
        <v>25.2</v>
      </c>
      <c r="G1062" s="17">
        <v>1991.3333333332457</v>
      </c>
      <c r="H1062">
        <v>5</v>
      </c>
      <c r="J1062" s="17">
        <v>59.6</v>
      </c>
    </row>
    <row r="1063" spans="1:10" ht="12.75">
      <c r="A1063" s="29">
        <f t="shared" si="16"/>
        <v>1983.1666666665865</v>
      </c>
      <c r="B1063">
        <v>3</v>
      </c>
      <c r="D1063" s="17">
        <v>31.5</v>
      </c>
      <c r="G1063" s="17">
        <v>2012.3333333332266</v>
      </c>
      <c r="H1063">
        <v>5</v>
      </c>
      <c r="J1063" s="17">
        <v>59.6</v>
      </c>
    </row>
    <row r="1064" spans="1:10" ht="12.75">
      <c r="A1064" s="29">
        <f t="shared" si="16"/>
        <v>1983.2499999999197</v>
      </c>
      <c r="B1064">
        <v>4</v>
      </c>
      <c r="D1064" s="17">
        <v>39.5</v>
      </c>
      <c r="G1064" s="17">
        <v>1911.3333333333185</v>
      </c>
      <c r="H1064">
        <v>5</v>
      </c>
      <c r="J1064" s="17">
        <v>59.7</v>
      </c>
    </row>
    <row r="1065" spans="1:10" ht="12.75">
      <c r="A1065" s="29">
        <f t="shared" si="16"/>
        <v>1983.333333333253</v>
      </c>
      <c r="B1065">
        <v>5</v>
      </c>
      <c r="D1065" s="17">
        <v>49.9</v>
      </c>
      <c r="G1065" s="17">
        <v>1926.416666666638</v>
      </c>
      <c r="H1065">
        <v>6</v>
      </c>
      <c r="J1065" s="17">
        <v>59.7</v>
      </c>
    </row>
    <row r="1066" spans="1:10" ht="12.75">
      <c r="A1066" s="29">
        <f t="shared" si="16"/>
        <v>1983.4166666665863</v>
      </c>
      <c r="B1066">
        <v>6</v>
      </c>
      <c r="D1066" s="17">
        <v>64.5</v>
      </c>
      <c r="G1066" s="17">
        <v>1940.6666666666251</v>
      </c>
      <c r="H1066">
        <v>9</v>
      </c>
      <c r="J1066" s="17">
        <v>59.8</v>
      </c>
    </row>
    <row r="1067" spans="1:10" ht="12.75">
      <c r="A1067" s="29">
        <f t="shared" si="16"/>
        <v>1983.4999999999195</v>
      </c>
      <c r="B1067">
        <v>7</v>
      </c>
      <c r="D1067" s="17">
        <v>72.8</v>
      </c>
      <c r="G1067" s="17">
        <v>1947.6666666666188</v>
      </c>
      <c r="H1067">
        <v>9</v>
      </c>
      <c r="J1067" s="17">
        <v>59.8</v>
      </c>
    </row>
    <row r="1068" spans="1:10" ht="12.75">
      <c r="A1068" s="29">
        <f t="shared" si="16"/>
        <v>1983.5833333332528</v>
      </c>
      <c r="B1068">
        <v>8</v>
      </c>
      <c r="D1068" s="17">
        <v>71</v>
      </c>
      <c r="G1068" s="17">
        <v>1960.666666666607</v>
      </c>
      <c r="H1068">
        <v>9</v>
      </c>
      <c r="J1068" s="17">
        <v>59.9</v>
      </c>
    </row>
    <row r="1069" spans="1:10" ht="12.75">
      <c r="A1069" s="29">
        <f t="shared" si="16"/>
        <v>1983.666666666586</v>
      </c>
      <c r="B1069">
        <v>9</v>
      </c>
      <c r="D1069" s="17">
        <v>59.1</v>
      </c>
      <c r="G1069" s="17">
        <v>1919.6666666666442</v>
      </c>
      <c r="H1069">
        <v>9</v>
      </c>
      <c r="J1069" s="17">
        <v>60.1</v>
      </c>
    </row>
    <row r="1070" spans="1:10" ht="12.75">
      <c r="A1070" s="29">
        <f t="shared" si="16"/>
        <v>1983.7499999999193</v>
      </c>
      <c r="B1070">
        <v>10</v>
      </c>
      <c r="D1070" s="17">
        <v>47</v>
      </c>
      <c r="G1070" s="17">
        <v>1935.41666666663</v>
      </c>
      <c r="H1070">
        <v>6</v>
      </c>
      <c r="J1070" s="17">
        <v>60.1</v>
      </c>
    </row>
    <row r="1071" spans="1:10" ht="12.75">
      <c r="A1071" s="29">
        <f t="shared" si="16"/>
        <v>1983.8333333332525</v>
      </c>
      <c r="B1071">
        <v>11</v>
      </c>
      <c r="D1071" s="17">
        <v>34.2</v>
      </c>
      <c r="G1071" s="17">
        <v>1971.666666666597</v>
      </c>
      <c r="H1071">
        <v>9</v>
      </c>
      <c r="J1071" s="17">
        <v>60.2</v>
      </c>
    </row>
    <row r="1072" spans="1:10" ht="12.75">
      <c r="A1072" s="29">
        <f t="shared" si="16"/>
        <v>1983.9166666665858</v>
      </c>
      <c r="B1072">
        <v>12</v>
      </c>
      <c r="D1072" s="17">
        <v>6.9</v>
      </c>
      <c r="G1072" s="17">
        <v>1990.6666666665797</v>
      </c>
      <c r="H1072">
        <v>9</v>
      </c>
      <c r="J1072" s="17">
        <v>60.3</v>
      </c>
    </row>
    <row r="1073" spans="1:10" ht="12.75">
      <c r="A1073" s="29">
        <f t="shared" si="16"/>
        <v>1983.999999999919</v>
      </c>
      <c r="B1073">
        <v>1</v>
      </c>
      <c r="D1073" s="17">
        <v>11.2</v>
      </c>
      <c r="G1073" s="17">
        <v>1905.666666666657</v>
      </c>
      <c r="H1073">
        <v>9</v>
      </c>
      <c r="J1073" s="17">
        <v>60.4</v>
      </c>
    </row>
    <row r="1074" spans="1:10" ht="12.75">
      <c r="A1074" s="29">
        <f t="shared" si="16"/>
        <v>1984.0833333332523</v>
      </c>
      <c r="B1074">
        <v>2</v>
      </c>
      <c r="D1074" s="17">
        <v>27.2</v>
      </c>
      <c r="G1074" s="17">
        <v>1902.41666666666</v>
      </c>
      <c r="H1074">
        <v>6</v>
      </c>
      <c r="J1074" s="17">
        <v>60.5</v>
      </c>
    </row>
    <row r="1075" spans="1:10" ht="12.75">
      <c r="A1075" s="29">
        <f t="shared" si="16"/>
        <v>1984.1666666665856</v>
      </c>
      <c r="B1075">
        <v>3</v>
      </c>
      <c r="D1075" s="17">
        <v>23.7</v>
      </c>
      <c r="G1075" s="17">
        <v>1922.3333333333085</v>
      </c>
      <c r="H1075">
        <v>5</v>
      </c>
      <c r="J1075" s="17">
        <v>60.5</v>
      </c>
    </row>
    <row r="1076" spans="1:10" ht="12.75">
      <c r="A1076" s="29">
        <f t="shared" si="16"/>
        <v>1984.2499999999188</v>
      </c>
      <c r="B1076">
        <v>4</v>
      </c>
      <c r="D1076" s="17">
        <v>44.5</v>
      </c>
      <c r="G1076" s="17">
        <v>2008.6666666665633</v>
      </c>
      <c r="H1076">
        <v>9</v>
      </c>
      <c r="J1076" s="17">
        <v>60.5</v>
      </c>
    </row>
    <row r="1077" spans="1:10" ht="12.75">
      <c r="A1077" s="29">
        <f t="shared" si="16"/>
        <v>1984.333333333252</v>
      </c>
      <c r="B1077">
        <v>5</v>
      </c>
      <c r="D1077" s="17">
        <v>51.9</v>
      </c>
      <c r="G1077" s="17">
        <v>1924.41666666664</v>
      </c>
      <c r="H1077">
        <v>6</v>
      </c>
      <c r="J1077" s="17">
        <v>60.6</v>
      </c>
    </row>
    <row r="1078" spans="1:10" ht="12.75">
      <c r="A1078" s="29">
        <f t="shared" si="16"/>
        <v>1984.4166666665853</v>
      </c>
      <c r="B1078">
        <v>6</v>
      </c>
      <c r="D1078" s="17">
        <v>65.8</v>
      </c>
      <c r="G1078" s="17">
        <v>1941.6666666666242</v>
      </c>
      <c r="H1078">
        <v>9</v>
      </c>
      <c r="J1078" s="17">
        <v>60.6</v>
      </c>
    </row>
    <row r="1079" spans="1:10" ht="12.75">
      <c r="A1079" s="29">
        <f t="shared" si="16"/>
        <v>1984.4999999999186</v>
      </c>
      <c r="B1079">
        <v>7</v>
      </c>
      <c r="D1079" s="17">
        <v>67.6</v>
      </c>
      <c r="G1079" s="17">
        <v>1927.666666666637</v>
      </c>
      <c r="H1079">
        <v>9</v>
      </c>
      <c r="J1079" s="17">
        <v>60.7</v>
      </c>
    </row>
    <row r="1080" spans="1:10" ht="12.75">
      <c r="A1080" s="29">
        <f t="shared" si="16"/>
        <v>1984.5833333332519</v>
      </c>
      <c r="B1080">
        <v>8</v>
      </c>
      <c r="D1080" s="17">
        <v>69.2</v>
      </c>
      <c r="G1080">
        <v>1951.4166666666154</v>
      </c>
      <c r="H1080">
        <v>6</v>
      </c>
      <c r="J1080">
        <v>60.7</v>
      </c>
    </row>
    <row r="1081" spans="1:10" ht="12.75">
      <c r="A1081" s="29">
        <f t="shared" si="16"/>
        <v>1984.6666666665851</v>
      </c>
      <c r="B1081">
        <v>9</v>
      </c>
      <c r="D1081" s="17">
        <v>55.9</v>
      </c>
      <c r="G1081" s="17">
        <v>1947.416666666619</v>
      </c>
      <c r="H1081">
        <v>6</v>
      </c>
      <c r="J1081" s="17">
        <v>60.8</v>
      </c>
    </row>
    <row r="1082" spans="1:10" ht="12.75">
      <c r="A1082" s="29">
        <f t="shared" si="16"/>
        <v>1984.7499999999184</v>
      </c>
      <c r="B1082">
        <v>10</v>
      </c>
      <c r="D1082" s="17">
        <v>49.5</v>
      </c>
      <c r="G1082" s="17">
        <v>2013.6666666665587</v>
      </c>
      <c r="H1082">
        <v>9</v>
      </c>
      <c r="J1082" s="17">
        <v>60.8</v>
      </c>
    </row>
    <row r="1083" spans="1:10" ht="12.75">
      <c r="A1083" s="29">
        <f t="shared" si="16"/>
        <v>1984.8333333332516</v>
      </c>
      <c r="B1083">
        <v>11</v>
      </c>
      <c r="D1083" s="17">
        <v>32.3</v>
      </c>
      <c r="G1083" s="17">
        <v>1903.416666666659</v>
      </c>
      <c r="H1083">
        <v>6</v>
      </c>
      <c r="J1083" s="17">
        <v>60.9</v>
      </c>
    </row>
    <row r="1084" spans="1:10" ht="12.75">
      <c r="A1084" s="29">
        <f t="shared" si="16"/>
        <v>1984.916666666585</v>
      </c>
      <c r="B1084">
        <v>12</v>
      </c>
      <c r="D1084" s="17">
        <v>20.2</v>
      </c>
      <c r="G1084" s="17">
        <v>1922.6666666666415</v>
      </c>
      <c r="H1084">
        <v>9</v>
      </c>
      <c r="J1084" s="17">
        <v>60.9</v>
      </c>
    </row>
    <row r="1085" spans="1:10" ht="12.75">
      <c r="A1085" s="29">
        <f t="shared" si="16"/>
        <v>1984.9999999999181</v>
      </c>
      <c r="B1085">
        <v>1</v>
      </c>
      <c r="D1085" s="17">
        <v>10.2</v>
      </c>
      <c r="G1085" s="17">
        <v>1939.666666666626</v>
      </c>
      <c r="H1085">
        <v>9</v>
      </c>
      <c r="J1085" s="17">
        <v>60.9</v>
      </c>
    </row>
    <row r="1086" spans="1:10" ht="12.75">
      <c r="A1086" s="29">
        <f t="shared" si="16"/>
        <v>1985.0833333332514</v>
      </c>
      <c r="B1086">
        <v>2</v>
      </c>
      <c r="D1086" s="17">
        <v>14.6</v>
      </c>
      <c r="G1086" s="17">
        <v>1998.3333333332394</v>
      </c>
      <c r="H1086">
        <v>5</v>
      </c>
      <c r="J1086" s="17">
        <v>60.9</v>
      </c>
    </row>
    <row r="1087" spans="1:10" ht="12.75">
      <c r="A1087" s="29">
        <f t="shared" si="16"/>
        <v>1985.1666666665847</v>
      </c>
      <c r="B1087">
        <v>3</v>
      </c>
      <c r="D1087" s="17">
        <v>34.1</v>
      </c>
      <c r="G1087" s="17">
        <v>1898.6666666666633</v>
      </c>
      <c r="H1087">
        <v>9</v>
      </c>
      <c r="J1087" s="17">
        <v>61</v>
      </c>
    </row>
    <row r="1088" spans="1:10" ht="12.75">
      <c r="A1088" s="29">
        <f t="shared" si="16"/>
        <v>1985.249999999918</v>
      </c>
      <c r="B1088">
        <v>4</v>
      </c>
      <c r="D1088" s="17">
        <v>47.9</v>
      </c>
      <c r="G1088" s="17">
        <v>1915.5833333333146</v>
      </c>
      <c r="H1088">
        <v>8</v>
      </c>
      <c r="J1088" s="17">
        <v>61</v>
      </c>
    </row>
    <row r="1089" spans="1:10" ht="12.75">
      <c r="A1089" s="29">
        <f t="shared" si="16"/>
        <v>1985.3333333332512</v>
      </c>
      <c r="B1089">
        <v>5</v>
      </c>
      <c r="D1089" s="17">
        <v>58.6</v>
      </c>
      <c r="G1089" s="17">
        <v>1974.4166666665944</v>
      </c>
      <c r="H1089">
        <v>6</v>
      </c>
      <c r="J1089" s="17">
        <v>61</v>
      </c>
    </row>
    <row r="1090" spans="1:10" ht="12.75">
      <c r="A1090" s="29">
        <f t="shared" si="16"/>
        <v>1985.4166666665844</v>
      </c>
      <c r="B1090">
        <v>6</v>
      </c>
      <c r="D1090" s="17">
        <v>61.2</v>
      </c>
      <c r="G1090" s="17">
        <v>1927.4166666666372</v>
      </c>
      <c r="H1090">
        <v>6</v>
      </c>
      <c r="J1090" s="17">
        <v>61.1</v>
      </c>
    </row>
    <row r="1091" spans="1:10" ht="12.75">
      <c r="A1091" s="29">
        <f t="shared" si="16"/>
        <v>1985.4999999999177</v>
      </c>
      <c r="B1091">
        <v>7</v>
      </c>
      <c r="D1091" s="17">
        <v>67.9</v>
      </c>
      <c r="G1091" s="17">
        <v>1994.666666666576</v>
      </c>
      <c r="H1091">
        <v>9</v>
      </c>
      <c r="J1091" s="17">
        <v>61.1</v>
      </c>
    </row>
    <row r="1092" spans="1:10" ht="12.75">
      <c r="A1092" s="29">
        <f t="shared" si="16"/>
        <v>1985.583333333251</v>
      </c>
      <c r="B1092">
        <v>8</v>
      </c>
      <c r="D1092" s="17">
        <v>64.1</v>
      </c>
      <c r="G1092" s="17">
        <v>2007.6666666665642</v>
      </c>
      <c r="H1092">
        <v>9</v>
      </c>
      <c r="J1092" s="17">
        <v>61.1</v>
      </c>
    </row>
    <row r="1093" spans="1:10" ht="12.75">
      <c r="A1093" s="29">
        <f t="shared" si="16"/>
        <v>1985.6666666665842</v>
      </c>
      <c r="B1093">
        <v>9</v>
      </c>
      <c r="D1093" s="17">
        <v>58</v>
      </c>
      <c r="G1093" s="17">
        <v>1985.4166666665844</v>
      </c>
      <c r="H1093">
        <v>6</v>
      </c>
      <c r="J1093" s="17">
        <v>61.2</v>
      </c>
    </row>
    <row r="1094" spans="1:10" ht="12.75">
      <c r="A1094" s="29">
        <f t="shared" si="16"/>
        <v>1985.7499999999175</v>
      </c>
      <c r="B1094">
        <v>10</v>
      </c>
      <c r="D1094" s="17">
        <v>46.2</v>
      </c>
      <c r="G1094" s="17">
        <v>1920.6666666666433</v>
      </c>
      <c r="H1094">
        <v>9</v>
      </c>
      <c r="J1094" s="17">
        <v>61.3</v>
      </c>
    </row>
    <row r="1095" spans="1:10" ht="12.75">
      <c r="A1095" s="29">
        <f aca="true" t="shared" si="17" ref="A1095:A1158">A1094+1/12</f>
        <v>1985.8333333332507</v>
      </c>
      <c r="B1095">
        <v>11</v>
      </c>
      <c r="D1095" s="17">
        <v>26.6</v>
      </c>
      <c r="G1095" s="17">
        <v>1936.6666666666288</v>
      </c>
      <c r="H1095">
        <v>9</v>
      </c>
      <c r="J1095" s="17">
        <v>61.4</v>
      </c>
    </row>
    <row r="1096" spans="1:10" ht="12.75">
      <c r="A1096" s="29">
        <f t="shared" si="17"/>
        <v>1985.916666666584</v>
      </c>
      <c r="B1096">
        <v>12</v>
      </c>
      <c r="D1096" s="17">
        <v>7.5</v>
      </c>
      <c r="G1096" s="17">
        <v>1960.4166666666072</v>
      </c>
      <c r="H1096">
        <v>6</v>
      </c>
      <c r="J1096" s="17">
        <v>61.4</v>
      </c>
    </row>
    <row r="1097" spans="1:10" ht="12.75">
      <c r="A1097" s="29">
        <f t="shared" si="17"/>
        <v>1985.9999999999172</v>
      </c>
      <c r="B1097">
        <v>1</v>
      </c>
      <c r="D1097" s="17">
        <v>14.7</v>
      </c>
      <c r="G1097" s="17">
        <v>2009.6666666665624</v>
      </c>
      <c r="H1097">
        <v>9</v>
      </c>
      <c r="J1097" s="17">
        <v>61.4</v>
      </c>
    </row>
    <row r="1098" spans="1:10" ht="12.75">
      <c r="A1098" s="29">
        <f t="shared" si="17"/>
        <v>1986.0833333332505</v>
      </c>
      <c r="B1098">
        <v>2</v>
      </c>
      <c r="D1098" s="17">
        <v>15.7</v>
      </c>
      <c r="G1098" s="17">
        <v>1896.3333333333321</v>
      </c>
      <c r="H1098">
        <v>5</v>
      </c>
      <c r="J1098" s="17">
        <v>61.5</v>
      </c>
    </row>
    <row r="1099" spans="1:10" ht="12.75">
      <c r="A1099" s="29">
        <f t="shared" si="17"/>
        <v>1986.1666666665838</v>
      </c>
      <c r="B1099">
        <v>3</v>
      </c>
      <c r="D1099" s="17">
        <v>32.1</v>
      </c>
      <c r="G1099" s="17">
        <v>1925.6666666666388</v>
      </c>
      <c r="H1099">
        <v>9</v>
      </c>
      <c r="J1099" s="17">
        <v>61.5</v>
      </c>
    </row>
    <row r="1100" spans="1:10" ht="12.75">
      <c r="A1100" s="29">
        <f t="shared" si="17"/>
        <v>1986.249999999917</v>
      </c>
      <c r="B1100">
        <v>4</v>
      </c>
      <c r="D1100" s="17">
        <v>47.8</v>
      </c>
      <c r="G1100" s="17">
        <v>1927.5833333333037</v>
      </c>
      <c r="H1100">
        <v>8</v>
      </c>
      <c r="J1100" s="17">
        <v>61.5</v>
      </c>
    </row>
    <row r="1101" spans="1:10" ht="12.75">
      <c r="A1101" s="29">
        <f t="shared" si="17"/>
        <v>1986.3333333332503</v>
      </c>
      <c r="B1101">
        <v>5</v>
      </c>
      <c r="D1101" s="17">
        <v>57.2</v>
      </c>
      <c r="G1101" s="17">
        <v>1993.4166666665772</v>
      </c>
      <c r="H1101">
        <v>6</v>
      </c>
      <c r="J1101" s="17">
        <v>61.5</v>
      </c>
    </row>
    <row r="1102" spans="1:10" ht="12.75">
      <c r="A1102" s="29">
        <f t="shared" si="17"/>
        <v>1986.4166666665835</v>
      </c>
      <c r="B1102">
        <v>6</v>
      </c>
      <c r="D1102" s="17">
        <v>63.9</v>
      </c>
      <c r="G1102" s="17">
        <v>1992.416666666578</v>
      </c>
      <c r="H1102">
        <v>6</v>
      </c>
      <c r="J1102" s="17">
        <v>61.6</v>
      </c>
    </row>
    <row r="1103" spans="1:10" ht="12.75">
      <c r="A1103" s="29">
        <f t="shared" si="17"/>
        <v>1986.4999999999168</v>
      </c>
      <c r="B1103">
        <v>7</v>
      </c>
      <c r="D1103" s="17">
        <v>70.1</v>
      </c>
      <c r="G1103" s="17">
        <v>2002.6666666665687</v>
      </c>
      <c r="H1103">
        <v>9</v>
      </c>
      <c r="J1103" s="17">
        <v>61.6</v>
      </c>
    </row>
    <row r="1104" spans="1:10" ht="12.75">
      <c r="A1104" s="29">
        <f t="shared" si="17"/>
        <v>1986.58333333325</v>
      </c>
      <c r="B1104">
        <v>8</v>
      </c>
      <c r="D1104" s="17">
        <v>63.2</v>
      </c>
      <c r="G1104" s="17">
        <v>1929.4166666666354</v>
      </c>
      <c r="H1104">
        <v>6</v>
      </c>
      <c r="J1104" s="17">
        <v>61.7</v>
      </c>
    </row>
    <row r="1105" spans="1:10" ht="12.75">
      <c r="A1105" s="29">
        <f t="shared" si="17"/>
        <v>1986.6666666665833</v>
      </c>
      <c r="B1105">
        <v>9</v>
      </c>
      <c r="D1105" s="17">
        <v>58.1</v>
      </c>
      <c r="G1105" s="17">
        <v>1921.6666666666424</v>
      </c>
      <c r="H1105">
        <v>9</v>
      </c>
      <c r="J1105" s="17">
        <v>61.8</v>
      </c>
    </row>
    <row r="1106" spans="1:10" ht="12.75">
      <c r="A1106" s="29">
        <f t="shared" si="17"/>
        <v>1986.7499999999166</v>
      </c>
      <c r="B1106">
        <v>10</v>
      </c>
      <c r="D1106" s="17">
        <v>46.6</v>
      </c>
      <c r="G1106" s="17">
        <v>1934.3333333332976</v>
      </c>
      <c r="H1106">
        <v>5</v>
      </c>
      <c r="J1106" s="17">
        <v>61.8</v>
      </c>
    </row>
    <row r="1107" spans="1:10" ht="12.75">
      <c r="A1107" s="29">
        <f t="shared" si="17"/>
        <v>1986.8333333332498</v>
      </c>
      <c r="B1107">
        <v>11</v>
      </c>
      <c r="D1107" s="17">
        <v>28</v>
      </c>
      <c r="G1107" s="17">
        <v>1978.6666666665906</v>
      </c>
      <c r="H1107">
        <v>9</v>
      </c>
      <c r="J1107" s="17">
        <v>61.8</v>
      </c>
    </row>
    <row r="1108" spans="1:10" ht="12.75">
      <c r="A1108" s="29">
        <f t="shared" si="17"/>
        <v>1986.916666666583</v>
      </c>
      <c r="B1108">
        <v>12</v>
      </c>
      <c r="D1108" s="17">
        <v>22.1</v>
      </c>
      <c r="G1108" s="17">
        <v>1950.5833333332828</v>
      </c>
      <c r="H1108">
        <v>8</v>
      </c>
      <c r="J1108" s="17">
        <v>61.9</v>
      </c>
    </row>
    <row r="1109" spans="1:10" ht="12.75">
      <c r="A1109" s="29">
        <f t="shared" si="17"/>
        <v>1986.9999999999163</v>
      </c>
      <c r="B1109">
        <v>1</v>
      </c>
      <c r="D1109" s="17">
        <v>19.4</v>
      </c>
      <c r="G1109" s="17">
        <v>1895.666666666666</v>
      </c>
      <c r="H1109">
        <v>9</v>
      </c>
      <c r="J1109" s="17">
        <v>62</v>
      </c>
    </row>
    <row r="1110" spans="1:10" ht="12.75">
      <c r="A1110" s="29">
        <f t="shared" si="17"/>
        <v>1987.0833333332496</v>
      </c>
      <c r="B1110">
        <v>2</v>
      </c>
      <c r="D1110" s="17">
        <v>27.1</v>
      </c>
      <c r="G1110" s="17">
        <v>1897.4166666666645</v>
      </c>
      <c r="H1110">
        <v>6</v>
      </c>
      <c r="J1110" s="17">
        <v>62</v>
      </c>
    </row>
    <row r="1111" spans="1:10" ht="12.75">
      <c r="A1111" s="29">
        <f t="shared" si="17"/>
        <v>1987.1666666665828</v>
      </c>
      <c r="B1111">
        <v>3</v>
      </c>
      <c r="D1111" s="17">
        <v>35.1</v>
      </c>
      <c r="G1111" s="17">
        <v>1912.4166666666508</v>
      </c>
      <c r="H1111">
        <v>6</v>
      </c>
      <c r="J1111" s="17">
        <v>62</v>
      </c>
    </row>
    <row r="1112" spans="1:10" ht="12.75">
      <c r="A1112" s="29">
        <f t="shared" si="17"/>
        <v>1987.249999999916</v>
      </c>
      <c r="B1112">
        <v>4</v>
      </c>
      <c r="D1112" s="17">
        <v>48.5</v>
      </c>
      <c r="G1112" s="17">
        <v>2004.4166666665672</v>
      </c>
      <c r="H1112">
        <v>6</v>
      </c>
      <c r="J1112" s="17">
        <v>62</v>
      </c>
    </row>
    <row r="1113" spans="1:10" ht="12.75">
      <c r="A1113" s="29">
        <f t="shared" si="17"/>
        <v>1987.3333333332494</v>
      </c>
      <c r="B1113">
        <v>5</v>
      </c>
      <c r="D1113" s="17">
        <v>58.4</v>
      </c>
      <c r="G1113" s="17">
        <v>1936.416666666629</v>
      </c>
      <c r="H1113">
        <v>6</v>
      </c>
      <c r="J1113" s="17">
        <v>62.2</v>
      </c>
    </row>
    <row r="1114" spans="1:10" ht="12.75">
      <c r="A1114" s="29">
        <f t="shared" si="17"/>
        <v>1987.4166666665826</v>
      </c>
      <c r="B1114">
        <v>6</v>
      </c>
      <c r="D1114" s="17">
        <v>68</v>
      </c>
      <c r="G1114" s="17">
        <v>1948.6666666666179</v>
      </c>
      <c r="H1114">
        <v>9</v>
      </c>
      <c r="J1114" s="17">
        <v>62.2</v>
      </c>
    </row>
    <row r="1115" spans="1:10" ht="12.75">
      <c r="A1115" s="29">
        <f t="shared" si="17"/>
        <v>1987.4999999999159</v>
      </c>
      <c r="B1115">
        <v>7</v>
      </c>
      <c r="D1115" s="17">
        <v>71.8</v>
      </c>
      <c r="G1115" s="17">
        <v>1972.4166666665963</v>
      </c>
      <c r="H1115">
        <v>6</v>
      </c>
      <c r="J1115" s="17">
        <v>62.2</v>
      </c>
    </row>
    <row r="1116" spans="1:10" ht="12.75">
      <c r="A1116" s="29">
        <f t="shared" si="17"/>
        <v>1987.5833333332491</v>
      </c>
      <c r="B1116">
        <v>8</v>
      </c>
      <c r="D1116" s="17">
        <v>66.2</v>
      </c>
      <c r="G1116" s="17">
        <v>2004.5833333332337</v>
      </c>
      <c r="H1116">
        <v>8</v>
      </c>
      <c r="J1116" s="17">
        <v>62.2</v>
      </c>
    </row>
    <row r="1117" spans="1:10" ht="12.75">
      <c r="A1117" s="29">
        <f t="shared" si="17"/>
        <v>1987.6666666665824</v>
      </c>
      <c r="B1117">
        <v>9</v>
      </c>
      <c r="D1117" s="17">
        <v>59.2</v>
      </c>
      <c r="G1117" s="17">
        <v>1903.5833333333255</v>
      </c>
      <c r="H1117">
        <v>8</v>
      </c>
      <c r="J1117" s="17">
        <v>62.3</v>
      </c>
    </row>
    <row r="1118" spans="1:10" ht="12.75">
      <c r="A1118" s="29">
        <f t="shared" si="17"/>
        <v>1987.7499999999156</v>
      </c>
      <c r="B1118">
        <v>10</v>
      </c>
      <c r="D1118" s="17">
        <v>41.2</v>
      </c>
      <c r="G1118" s="17">
        <v>1906.666666666656</v>
      </c>
      <c r="H1118">
        <v>9</v>
      </c>
      <c r="J1118" s="17">
        <v>62.6</v>
      </c>
    </row>
    <row r="1119" spans="1:10" ht="12.75">
      <c r="A1119" s="29">
        <f t="shared" si="17"/>
        <v>1987.833333333249</v>
      </c>
      <c r="B1119">
        <v>11</v>
      </c>
      <c r="D1119" s="17">
        <v>36.1</v>
      </c>
      <c r="G1119" s="17">
        <v>1965.4166666666026</v>
      </c>
      <c r="H1119">
        <v>6</v>
      </c>
      <c r="J1119" s="17">
        <v>62.6</v>
      </c>
    </row>
    <row r="1120" spans="1:10" ht="12.75">
      <c r="A1120" s="29">
        <f t="shared" si="17"/>
        <v>1987.9166666665822</v>
      </c>
      <c r="B1120">
        <v>12</v>
      </c>
      <c r="D1120" s="17">
        <v>24.9</v>
      </c>
      <c r="G1120" s="17">
        <v>1967.5833333332673</v>
      </c>
      <c r="H1120">
        <v>8</v>
      </c>
      <c r="J1120" s="17">
        <v>62.6</v>
      </c>
    </row>
    <row r="1121" spans="1:10" ht="12.75">
      <c r="A1121" s="29">
        <f t="shared" si="17"/>
        <v>1987.9999999999154</v>
      </c>
      <c r="B1121">
        <v>1</v>
      </c>
      <c r="D1121" s="17">
        <v>9.8</v>
      </c>
      <c r="G1121" s="17">
        <v>1912.5833333333173</v>
      </c>
      <c r="H1121">
        <v>8</v>
      </c>
      <c r="J1121" s="17">
        <v>62.7</v>
      </c>
    </row>
    <row r="1122" spans="1:10" ht="12.75">
      <c r="A1122" s="29">
        <f t="shared" si="17"/>
        <v>1988.0833333332487</v>
      </c>
      <c r="B1122">
        <v>2</v>
      </c>
      <c r="D1122" s="17">
        <v>12.6</v>
      </c>
      <c r="G1122" s="17">
        <v>1989.4166666665808</v>
      </c>
      <c r="H1122">
        <v>6</v>
      </c>
      <c r="J1122" s="17">
        <v>62.7</v>
      </c>
    </row>
    <row r="1123" spans="1:10" ht="12.75">
      <c r="A1123" s="29">
        <f t="shared" si="17"/>
        <v>1988.166666666582</v>
      </c>
      <c r="B1123">
        <v>3</v>
      </c>
      <c r="D1123" s="17">
        <v>30.5</v>
      </c>
      <c r="G1123" s="17">
        <v>1992.5833333332446</v>
      </c>
      <c r="H1123">
        <v>8</v>
      </c>
      <c r="J1123" s="17">
        <v>62.7</v>
      </c>
    </row>
    <row r="1124" spans="1:10" ht="12.75">
      <c r="A1124" s="29">
        <f t="shared" si="17"/>
        <v>1988.2499999999152</v>
      </c>
      <c r="B1124">
        <v>4</v>
      </c>
      <c r="D1124" s="17">
        <v>44</v>
      </c>
      <c r="G1124" s="17">
        <v>1977.5833333332582</v>
      </c>
      <c r="H1124">
        <v>8</v>
      </c>
      <c r="J1124" s="17">
        <v>62.8</v>
      </c>
    </row>
    <row r="1125" spans="1:10" ht="12.75">
      <c r="A1125" s="29">
        <f t="shared" si="17"/>
        <v>1988.3333333332484</v>
      </c>
      <c r="B1125">
        <v>5</v>
      </c>
      <c r="D1125" s="17">
        <v>59.5</v>
      </c>
      <c r="G1125" s="17">
        <v>2000.4166666665708</v>
      </c>
      <c r="H1125">
        <v>6</v>
      </c>
      <c r="J1125" s="17">
        <v>62.8</v>
      </c>
    </row>
    <row r="1126" spans="1:10" ht="12.75">
      <c r="A1126" s="29">
        <f t="shared" si="17"/>
        <v>1988.4166666665817</v>
      </c>
      <c r="B1126">
        <v>6</v>
      </c>
      <c r="D1126" s="17">
        <v>68.3</v>
      </c>
      <c r="G1126" s="17">
        <v>1905.4166666666572</v>
      </c>
      <c r="H1126">
        <v>6</v>
      </c>
      <c r="J1126" s="17">
        <v>62.9</v>
      </c>
    </row>
    <row r="1127" spans="1:10" ht="12.75">
      <c r="A1127" s="29">
        <f t="shared" si="17"/>
        <v>1988.499999999915</v>
      </c>
      <c r="B1127">
        <v>7</v>
      </c>
      <c r="D1127" s="17">
        <v>72.4</v>
      </c>
      <c r="G1127" s="17">
        <v>1933.6666666666315</v>
      </c>
      <c r="H1127">
        <v>9</v>
      </c>
      <c r="J1127" s="17">
        <v>62.9</v>
      </c>
    </row>
    <row r="1128" spans="1:10" ht="12.75">
      <c r="A1128" s="29">
        <f t="shared" si="17"/>
        <v>1988.5833333332482</v>
      </c>
      <c r="B1128">
        <v>8</v>
      </c>
      <c r="D1128" s="17">
        <v>70.9</v>
      </c>
      <c r="G1128" s="17">
        <v>1908.4166666666545</v>
      </c>
      <c r="H1128">
        <v>6</v>
      </c>
      <c r="J1128" s="17">
        <v>63</v>
      </c>
    </row>
    <row r="1129" spans="1:10" ht="12.75">
      <c r="A1129" s="29">
        <f t="shared" si="17"/>
        <v>1988.6666666665815</v>
      </c>
      <c r="B1129">
        <v>9</v>
      </c>
      <c r="D1129" s="17">
        <v>59.3</v>
      </c>
      <c r="G1129" s="17">
        <v>1946.41666666662</v>
      </c>
      <c r="H1129">
        <v>6</v>
      </c>
      <c r="J1129" s="17">
        <v>63</v>
      </c>
    </row>
    <row r="1130" spans="1:10" ht="12.75">
      <c r="A1130" s="29">
        <f t="shared" si="17"/>
        <v>1988.7499999999147</v>
      </c>
      <c r="B1130">
        <v>10</v>
      </c>
      <c r="D1130" s="17">
        <v>41.2</v>
      </c>
      <c r="G1130" s="17">
        <v>1951.5833333332819</v>
      </c>
      <c r="H1130">
        <v>8</v>
      </c>
      <c r="J1130" s="17">
        <v>63</v>
      </c>
    </row>
    <row r="1131" spans="1:10" ht="12.75">
      <c r="A1131" s="29">
        <f t="shared" si="17"/>
        <v>1988.833333333248</v>
      </c>
      <c r="B1131">
        <v>11</v>
      </c>
      <c r="D1131" s="17">
        <v>33.9</v>
      </c>
      <c r="G1131" s="17">
        <v>1977.3333333332585</v>
      </c>
      <c r="H1131">
        <v>5</v>
      </c>
      <c r="J1131" s="17">
        <v>63</v>
      </c>
    </row>
    <row r="1132" spans="1:10" ht="12.75">
      <c r="A1132" s="29">
        <f t="shared" si="17"/>
        <v>1988.9166666665812</v>
      </c>
      <c r="B1132">
        <v>12</v>
      </c>
      <c r="D1132" s="17">
        <v>18.8</v>
      </c>
      <c r="G1132" s="17">
        <v>1979.41666666659</v>
      </c>
      <c r="H1132">
        <v>6</v>
      </c>
      <c r="J1132" s="17">
        <v>63</v>
      </c>
    </row>
    <row r="1133" spans="1:10" ht="12.75">
      <c r="A1133" s="29">
        <f t="shared" si="17"/>
        <v>1988.9999999999145</v>
      </c>
      <c r="B1133">
        <v>1</v>
      </c>
      <c r="D1133" s="17">
        <v>21.1</v>
      </c>
      <c r="G1133" s="17">
        <v>1904.416666666658</v>
      </c>
      <c r="H1133">
        <v>6</v>
      </c>
      <c r="J1133" s="17">
        <v>63.1</v>
      </c>
    </row>
    <row r="1134" spans="1:10" ht="12.75">
      <c r="A1134" s="29">
        <f t="shared" si="17"/>
        <v>1989.0833333332478</v>
      </c>
      <c r="B1134">
        <v>2</v>
      </c>
      <c r="D1134" s="17">
        <v>10</v>
      </c>
      <c r="G1134" s="17">
        <v>1904.5833333333246</v>
      </c>
      <c r="H1134">
        <v>8</v>
      </c>
      <c r="J1134" s="17">
        <v>63.1</v>
      </c>
    </row>
    <row r="1135" spans="1:10" ht="12.75">
      <c r="A1135" s="29">
        <f t="shared" si="17"/>
        <v>1989.166666666581</v>
      </c>
      <c r="B1135">
        <v>3</v>
      </c>
      <c r="D1135" s="17">
        <v>25</v>
      </c>
      <c r="G1135" s="17">
        <v>1907.4166666666554</v>
      </c>
      <c r="H1135">
        <v>6</v>
      </c>
      <c r="J1135" s="17">
        <v>63.1</v>
      </c>
    </row>
    <row r="1136" spans="1:10" ht="12.75">
      <c r="A1136" s="29">
        <f t="shared" si="17"/>
        <v>1989.2499999999143</v>
      </c>
      <c r="B1136">
        <v>4</v>
      </c>
      <c r="D1136" s="17">
        <v>41.3</v>
      </c>
      <c r="G1136" s="17">
        <v>1914.416666666649</v>
      </c>
      <c r="H1136">
        <v>6</v>
      </c>
      <c r="J1136" s="17">
        <v>63.1</v>
      </c>
    </row>
    <row r="1137" spans="1:10" ht="12.75">
      <c r="A1137" s="29">
        <f t="shared" si="17"/>
        <v>1989.3333333332475</v>
      </c>
      <c r="B1137">
        <v>5</v>
      </c>
      <c r="D1137" s="17">
        <v>54.2</v>
      </c>
      <c r="G1137" s="17">
        <v>1977.4166666665917</v>
      </c>
      <c r="H1137">
        <v>6</v>
      </c>
      <c r="J1137" s="17">
        <v>63.1</v>
      </c>
    </row>
    <row r="1138" spans="1:10" ht="12.75">
      <c r="A1138" s="29">
        <f t="shared" si="17"/>
        <v>1989.4166666665808</v>
      </c>
      <c r="B1138">
        <v>6</v>
      </c>
      <c r="D1138" s="17">
        <v>62.7</v>
      </c>
      <c r="G1138" s="17">
        <v>1980.416666666589</v>
      </c>
      <c r="H1138">
        <v>6</v>
      </c>
      <c r="J1138" s="17">
        <v>63.1</v>
      </c>
    </row>
    <row r="1139" spans="1:10" ht="12.75">
      <c r="A1139" s="29">
        <f t="shared" si="17"/>
        <v>1989.499999999914</v>
      </c>
      <c r="B1139">
        <v>7</v>
      </c>
      <c r="D1139" s="17">
        <v>70.3</v>
      </c>
      <c r="G1139" s="17">
        <v>1998.6666666665724</v>
      </c>
      <c r="H1139">
        <v>9</v>
      </c>
      <c r="J1139" s="17">
        <v>63.1</v>
      </c>
    </row>
    <row r="1140" spans="1:10" ht="12.75">
      <c r="A1140" s="29">
        <f t="shared" si="17"/>
        <v>1989.5833333332473</v>
      </c>
      <c r="B1140">
        <v>8</v>
      </c>
      <c r="D1140" s="17">
        <v>66.9</v>
      </c>
      <c r="G1140" s="17">
        <v>2003.416666666568</v>
      </c>
      <c r="H1140">
        <v>6</v>
      </c>
      <c r="J1140" s="17">
        <v>63.1</v>
      </c>
    </row>
    <row r="1141" spans="1:10" ht="12.75">
      <c r="A1141" s="29">
        <f t="shared" si="17"/>
        <v>1989.6666666665806</v>
      </c>
      <c r="B1141">
        <v>9</v>
      </c>
      <c r="D1141" s="17">
        <v>57.3</v>
      </c>
      <c r="G1141" s="17">
        <v>2004.666666666567</v>
      </c>
      <c r="H1141">
        <v>9</v>
      </c>
      <c r="J1141" s="17">
        <v>63.1</v>
      </c>
    </row>
    <row r="1142" spans="1:10" ht="12.75">
      <c r="A1142" s="29">
        <f t="shared" si="17"/>
        <v>1989.7499999999138</v>
      </c>
      <c r="B1142">
        <v>10</v>
      </c>
      <c r="D1142" s="17">
        <v>47.8</v>
      </c>
      <c r="G1142" s="17">
        <v>1917.5833333333128</v>
      </c>
      <c r="H1142">
        <v>8</v>
      </c>
      <c r="J1142" s="17">
        <v>63.2</v>
      </c>
    </row>
    <row r="1143" spans="1:10" ht="12.75">
      <c r="A1143" s="29">
        <f t="shared" si="17"/>
        <v>1989.833333333247</v>
      </c>
      <c r="B1143">
        <v>11</v>
      </c>
      <c r="D1143" s="17">
        <v>28.2</v>
      </c>
      <c r="G1143" s="17">
        <v>1918.4166666666454</v>
      </c>
      <c r="H1143">
        <v>6</v>
      </c>
      <c r="J1143" s="17">
        <v>63.2</v>
      </c>
    </row>
    <row r="1144" spans="1:10" ht="12.75">
      <c r="A1144" s="29">
        <f t="shared" si="17"/>
        <v>1989.9166666665803</v>
      </c>
      <c r="B1144">
        <v>12</v>
      </c>
      <c r="D1144" s="17">
        <v>8.5</v>
      </c>
      <c r="G1144" s="17">
        <v>1986.58333333325</v>
      </c>
      <c r="H1144">
        <v>8</v>
      </c>
      <c r="J1144" s="17">
        <v>63.2</v>
      </c>
    </row>
    <row r="1145" spans="1:10" ht="12.75">
      <c r="A1145" s="29">
        <f t="shared" si="17"/>
        <v>1989.9999999999136</v>
      </c>
      <c r="B1145">
        <v>1</v>
      </c>
      <c r="D1145" s="17">
        <v>24.1</v>
      </c>
      <c r="G1145" s="17">
        <v>1962.4166666666054</v>
      </c>
      <c r="H1145">
        <v>6</v>
      </c>
      <c r="J1145" s="17">
        <v>63.3</v>
      </c>
    </row>
    <row r="1146" spans="1:10" ht="12.75">
      <c r="A1146" s="29">
        <f t="shared" si="17"/>
        <v>1990.0833333332469</v>
      </c>
      <c r="B1146">
        <v>2</v>
      </c>
      <c r="D1146" s="17">
        <v>20.4</v>
      </c>
      <c r="G1146" s="17">
        <v>1992.4999999999113</v>
      </c>
      <c r="H1146">
        <v>7</v>
      </c>
      <c r="J1146" s="17">
        <v>63.3</v>
      </c>
    </row>
    <row r="1147" spans="1:10" ht="12.75">
      <c r="A1147" s="29">
        <f t="shared" si="17"/>
        <v>1990.16666666658</v>
      </c>
      <c r="B1147">
        <v>3</v>
      </c>
      <c r="D1147" s="17">
        <v>33.3</v>
      </c>
      <c r="G1147" s="17">
        <v>2005.666666666566</v>
      </c>
      <c r="H1147">
        <v>9</v>
      </c>
      <c r="J1147" s="17">
        <v>63.3</v>
      </c>
    </row>
    <row r="1148" spans="1:10" ht="12.75">
      <c r="A1148" s="29">
        <f t="shared" si="17"/>
        <v>1990.2499999999134</v>
      </c>
      <c r="B1148">
        <v>4</v>
      </c>
      <c r="D1148" s="17">
        <v>45.5</v>
      </c>
      <c r="G1148" s="17">
        <v>1938.4166666666272</v>
      </c>
      <c r="H1148">
        <v>6</v>
      </c>
      <c r="J1148" s="17">
        <v>63.4</v>
      </c>
    </row>
    <row r="1149" spans="1:10" ht="12.75">
      <c r="A1149" s="29">
        <f t="shared" si="17"/>
        <v>1990.3333333332466</v>
      </c>
      <c r="B1149">
        <v>5</v>
      </c>
      <c r="D1149" s="17">
        <v>51.9</v>
      </c>
      <c r="G1149" s="17">
        <v>1897.583333333331</v>
      </c>
      <c r="H1149">
        <v>8</v>
      </c>
      <c r="J1149" s="17">
        <v>63.5</v>
      </c>
    </row>
    <row r="1150" spans="1:10" ht="12.75">
      <c r="A1150" s="29">
        <f t="shared" si="17"/>
        <v>1990.4166666665799</v>
      </c>
      <c r="B1150">
        <v>6</v>
      </c>
      <c r="D1150" s="17">
        <v>64.9</v>
      </c>
      <c r="G1150" s="17">
        <v>1937.416666666628</v>
      </c>
      <c r="H1150">
        <v>6</v>
      </c>
      <c r="J1150" s="17">
        <v>63.5</v>
      </c>
    </row>
    <row r="1151" spans="1:10" ht="12.75">
      <c r="A1151" s="29">
        <f t="shared" si="17"/>
        <v>1990.4999999999131</v>
      </c>
      <c r="B1151">
        <v>7</v>
      </c>
      <c r="D1151" s="17">
        <v>67.8</v>
      </c>
      <c r="G1151" s="17">
        <v>1948.416666666618</v>
      </c>
      <c r="H1151">
        <v>6</v>
      </c>
      <c r="J1151" s="17">
        <v>63.5</v>
      </c>
    </row>
    <row r="1152" spans="1:10" ht="12.75">
      <c r="A1152" s="29">
        <f t="shared" si="17"/>
        <v>1990.5833333332464</v>
      </c>
      <c r="B1152">
        <v>8</v>
      </c>
      <c r="D1152" s="17">
        <v>66.7</v>
      </c>
      <c r="G1152" s="17">
        <v>1955.4166666666117</v>
      </c>
      <c r="H1152">
        <v>6</v>
      </c>
      <c r="J1152" s="17">
        <v>63.5</v>
      </c>
    </row>
    <row r="1153" spans="1:10" ht="12.75">
      <c r="A1153" s="29">
        <f t="shared" si="17"/>
        <v>1990.6666666665797</v>
      </c>
      <c r="B1153">
        <v>9</v>
      </c>
      <c r="D1153" s="17">
        <v>60.3</v>
      </c>
      <c r="G1153" s="17">
        <v>1978.4166666665908</v>
      </c>
      <c r="H1153">
        <v>6</v>
      </c>
      <c r="J1153" s="17">
        <v>63.5</v>
      </c>
    </row>
    <row r="1154" spans="1:10" ht="12.75">
      <c r="A1154" s="29">
        <f t="shared" si="17"/>
        <v>1990.749999999913</v>
      </c>
      <c r="B1154">
        <v>10</v>
      </c>
      <c r="D1154" s="17">
        <v>45.1</v>
      </c>
      <c r="G1154" s="17">
        <v>1998.4166666665726</v>
      </c>
      <c r="H1154">
        <v>6</v>
      </c>
      <c r="J1154" s="17">
        <v>63.5</v>
      </c>
    </row>
    <row r="1155" spans="1:10" ht="12.75">
      <c r="A1155" s="29">
        <f t="shared" si="17"/>
        <v>1990.8333333332462</v>
      </c>
      <c r="B1155">
        <v>11</v>
      </c>
      <c r="D1155" s="17">
        <v>36.9</v>
      </c>
      <c r="G1155" s="17">
        <v>1897.6666666666642</v>
      </c>
      <c r="H1155">
        <v>9</v>
      </c>
      <c r="J1155" s="17">
        <v>63.6</v>
      </c>
    </row>
    <row r="1156" spans="1:10" ht="12.75">
      <c r="A1156" s="29">
        <f t="shared" si="17"/>
        <v>1990.9166666665794</v>
      </c>
      <c r="B1156">
        <v>12</v>
      </c>
      <c r="D1156" s="17">
        <v>17.7</v>
      </c>
      <c r="G1156" s="17">
        <v>1906.4166666666563</v>
      </c>
      <c r="H1156">
        <v>6</v>
      </c>
      <c r="J1156" s="17">
        <v>63.6</v>
      </c>
    </row>
    <row r="1157" spans="1:10" ht="12.75">
      <c r="A1157" s="29">
        <f t="shared" si="17"/>
        <v>1990.9999999999127</v>
      </c>
      <c r="B1157">
        <v>1</v>
      </c>
      <c r="D1157" s="17">
        <v>10.6</v>
      </c>
      <c r="G1157" s="17">
        <v>1968.4166666666</v>
      </c>
      <c r="H1157">
        <v>6</v>
      </c>
      <c r="J1157" s="17">
        <v>63.6</v>
      </c>
    </row>
    <row r="1158" spans="1:10" ht="12.75">
      <c r="A1158" s="29">
        <f t="shared" si="17"/>
        <v>1991.083333333246</v>
      </c>
      <c r="B1158">
        <v>2</v>
      </c>
      <c r="D1158" s="17">
        <v>22.1</v>
      </c>
      <c r="G1158" s="17">
        <v>1997.58333333324</v>
      </c>
      <c r="H1158">
        <v>8</v>
      </c>
      <c r="J1158" s="17">
        <v>63.6</v>
      </c>
    </row>
    <row r="1159" spans="1:10" ht="12.75">
      <c r="A1159" s="29">
        <f aca="true" t="shared" si="18" ref="A1159:A1222">A1158+1/12</f>
        <v>1991.1666666665792</v>
      </c>
      <c r="B1159">
        <v>3</v>
      </c>
      <c r="D1159" s="17">
        <v>32</v>
      </c>
      <c r="G1159" s="17">
        <v>2009.4166666665626</v>
      </c>
      <c r="H1159">
        <v>6</v>
      </c>
      <c r="J1159" s="17">
        <v>63.6</v>
      </c>
    </row>
    <row r="1160" spans="1:10" ht="12.75">
      <c r="A1160" s="29">
        <f t="shared" si="18"/>
        <v>1991.2499999999125</v>
      </c>
      <c r="B1160">
        <v>4</v>
      </c>
      <c r="D1160" s="17">
        <v>46.7</v>
      </c>
      <c r="G1160" s="17">
        <v>1908.6666666666542</v>
      </c>
      <c r="H1160">
        <v>9</v>
      </c>
      <c r="J1160" s="17">
        <v>63.7</v>
      </c>
    </row>
    <row r="1161" spans="1:10" ht="12.75">
      <c r="A1161" s="29">
        <f t="shared" si="18"/>
        <v>1991.3333333332457</v>
      </c>
      <c r="B1161">
        <v>5</v>
      </c>
      <c r="D1161" s="17">
        <v>59.6</v>
      </c>
      <c r="G1161" s="17">
        <v>1950.4166666666163</v>
      </c>
      <c r="H1161">
        <v>6</v>
      </c>
      <c r="J1161" s="17">
        <v>63.7</v>
      </c>
    </row>
    <row r="1162" spans="1:10" ht="12.75">
      <c r="A1162" s="29">
        <f t="shared" si="18"/>
        <v>1991.416666666579</v>
      </c>
      <c r="B1162">
        <v>6</v>
      </c>
      <c r="D1162" s="17">
        <v>68.2</v>
      </c>
      <c r="G1162" s="17">
        <v>2009.4999999998959</v>
      </c>
      <c r="H1162">
        <v>7</v>
      </c>
      <c r="J1162" s="17">
        <v>63.7</v>
      </c>
    </row>
    <row r="1163" spans="1:10" ht="12.75">
      <c r="A1163" s="29">
        <f t="shared" si="18"/>
        <v>1991.4999999999122</v>
      </c>
      <c r="B1163">
        <v>7</v>
      </c>
      <c r="D1163" s="17">
        <v>68.4</v>
      </c>
      <c r="G1163" s="17">
        <v>1942.4166666666235</v>
      </c>
      <c r="H1163">
        <v>6</v>
      </c>
      <c r="J1163" s="17">
        <v>63.8</v>
      </c>
    </row>
    <row r="1164" spans="1:10" ht="12.75">
      <c r="A1164" s="29">
        <f t="shared" si="18"/>
        <v>1991.5833333332455</v>
      </c>
      <c r="B1164">
        <v>8</v>
      </c>
      <c r="D1164" s="17">
        <v>68.1</v>
      </c>
      <c r="G1164" s="17">
        <v>2015.4166666665571</v>
      </c>
      <c r="H1164">
        <v>6</v>
      </c>
      <c r="J1164" s="17">
        <v>63.8</v>
      </c>
    </row>
    <row r="1165" spans="1:10" ht="12.75">
      <c r="A1165" s="29">
        <f t="shared" si="18"/>
        <v>1991.6666666665787</v>
      </c>
      <c r="B1165">
        <v>9</v>
      </c>
      <c r="D1165" s="17">
        <v>56.4</v>
      </c>
      <c r="G1165" s="17">
        <v>1902.5833333333264</v>
      </c>
      <c r="H1165">
        <v>8</v>
      </c>
      <c r="J1165" s="17">
        <v>63.9</v>
      </c>
    </row>
    <row r="1166" spans="1:10" ht="12.75">
      <c r="A1166" s="29">
        <f t="shared" si="18"/>
        <v>1991.749999999912</v>
      </c>
      <c r="B1166">
        <v>10</v>
      </c>
      <c r="D1166" s="17">
        <v>45.4</v>
      </c>
      <c r="G1166" s="17">
        <v>1940.4166666666254</v>
      </c>
      <c r="H1166">
        <v>6</v>
      </c>
      <c r="J1166" s="17">
        <v>63.9</v>
      </c>
    </row>
    <row r="1167" spans="1:10" ht="12.75">
      <c r="A1167" s="29">
        <f t="shared" si="18"/>
        <v>1991.8333333332453</v>
      </c>
      <c r="B1167">
        <v>11</v>
      </c>
      <c r="D1167" s="17">
        <v>26.3</v>
      </c>
      <c r="G1167" s="17">
        <v>1957.41666666661</v>
      </c>
      <c r="H1167">
        <v>6</v>
      </c>
      <c r="J1167" s="17">
        <v>63.9</v>
      </c>
    </row>
    <row r="1168" spans="1:10" ht="12.75">
      <c r="A1168" s="29">
        <f t="shared" si="18"/>
        <v>1991.9166666665785</v>
      </c>
      <c r="B1168">
        <v>12</v>
      </c>
      <c r="D1168" s="17">
        <v>20.8</v>
      </c>
      <c r="G1168" s="17">
        <v>1986.4166666665835</v>
      </c>
      <c r="H1168">
        <v>6</v>
      </c>
      <c r="J1168" s="17">
        <v>63.9</v>
      </c>
    </row>
    <row r="1169" spans="1:10" ht="12.75">
      <c r="A1169" s="29">
        <f t="shared" si="18"/>
        <v>1991.9999999999118</v>
      </c>
      <c r="B1169">
        <v>1</v>
      </c>
      <c r="D1169" s="17">
        <v>20.3</v>
      </c>
      <c r="G1169" s="17">
        <v>2013.416666666559</v>
      </c>
      <c r="H1169">
        <v>6</v>
      </c>
      <c r="J1169" s="17">
        <v>63.9</v>
      </c>
    </row>
    <row r="1170" spans="1:10" ht="12.75">
      <c r="A1170" s="29">
        <f t="shared" si="18"/>
        <v>1992.083333333245</v>
      </c>
      <c r="B1170">
        <v>2</v>
      </c>
      <c r="D1170" s="17">
        <v>25.4</v>
      </c>
      <c r="G1170" s="17">
        <v>1923.5833333333073</v>
      </c>
      <c r="H1170">
        <v>8</v>
      </c>
      <c r="J1170" s="17">
        <v>64</v>
      </c>
    </row>
    <row r="1171" spans="1:10" ht="12.75">
      <c r="A1171" s="29">
        <f t="shared" si="18"/>
        <v>1992.1666666665783</v>
      </c>
      <c r="B1171">
        <v>3</v>
      </c>
      <c r="D1171" s="17">
        <v>30.1</v>
      </c>
      <c r="G1171" s="17">
        <v>1994.5833333332428</v>
      </c>
      <c r="H1171">
        <v>8</v>
      </c>
      <c r="J1171" s="17">
        <v>64</v>
      </c>
    </row>
    <row r="1172" spans="1:10" ht="12.75">
      <c r="A1172" s="29">
        <f t="shared" si="18"/>
        <v>1992.2499999999116</v>
      </c>
      <c r="B1172">
        <v>4</v>
      </c>
      <c r="D1172" s="17">
        <v>40.4</v>
      </c>
      <c r="G1172" s="17">
        <v>1924.5833333333064</v>
      </c>
      <c r="H1172">
        <v>8</v>
      </c>
      <c r="J1172" s="17">
        <v>64.1</v>
      </c>
    </row>
    <row r="1173" spans="1:10" ht="12.75">
      <c r="A1173" s="29">
        <f t="shared" si="18"/>
        <v>1992.3333333332448</v>
      </c>
      <c r="B1173">
        <v>5</v>
      </c>
      <c r="D1173" s="17">
        <v>56.2</v>
      </c>
      <c r="G1173" s="17">
        <v>1985.583333333251</v>
      </c>
      <c r="H1173">
        <v>8</v>
      </c>
      <c r="J1173" s="17">
        <v>64.1</v>
      </c>
    </row>
    <row r="1174" spans="1:10" ht="12.75">
      <c r="A1174" s="29">
        <f t="shared" si="18"/>
        <v>1992.416666666578</v>
      </c>
      <c r="B1174">
        <v>6</v>
      </c>
      <c r="D1174" s="17">
        <v>61.6</v>
      </c>
      <c r="G1174" s="17">
        <v>1964.58333333327</v>
      </c>
      <c r="H1174">
        <v>8</v>
      </c>
      <c r="J1174" s="17">
        <v>64.2</v>
      </c>
    </row>
    <row r="1175" spans="1:10" ht="12.75">
      <c r="A1175" s="29">
        <f t="shared" si="18"/>
        <v>1992.4999999999113</v>
      </c>
      <c r="B1175">
        <v>7</v>
      </c>
      <c r="D1175" s="17">
        <v>63.3</v>
      </c>
      <c r="G1175" s="17">
        <v>1971.5833333332637</v>
      </c>
      <c r="H1175">
        <v>8</v>
      </c>
      <c r="J1175" s="17">
        <v>64.2</v>
      </c>
    </row>
    <row r="1176" spans="1:10" ht="12.75">
      <c r="A1176" s="29">
        <f t="shared" si="18"/>
        <v>1992.5833333332446</v>
      </c>
      <c r="B1176">
        <v>8</v>
      </c>
      <c r="D1176" s="17">
        <v>62.7</v>
      </c>
      <c r="G1176" s="17">
        <v>1907.583333333322</v>
      </c>
      <c r="H1176">
        <v>8</v>
      </c>
      <c r="J1176" s="17">
        <v>64.3</v>
      </c>
    </row>
    <row r="1177" spans="1:10" ht="12.75">
      <c r="A1177" s="29">
        <f t="shared" si="18"/>
        <v>1992.6666666665778</v>
      </c>
      <c r="B1177">
        <v>9</v>
      </c>
      <c r="D1177" s="17">
        <v>56.4</v>
      </c>
      <c r="G1177" s="17">
        <v>1967.4166666666008</v>
      </c>
      <c r="H1177">
        <v>6</v>
      </c>
      <c r="J1177" s="17">
        <v>64.3</v>
      </c>
    </row>
    <row r="1178" spans="1:10" ht="12.75">
      <c r="A1178" s="29">
        <f t="shared" si="18"/>
        <v>1992.749999999911</v>
      </c>
      <c r="B1178">
        <v>10</v>
      </c>
      <c r="D1178" s="17">
        <v>45.2</v>
      </c>
      <c r="G1178" s="17">
        <v>2011.4166666665608</v>
      </c>
      <c r="H1178">
        <v>6</v>
      </c>
      <c r="J1178" s="17">
        <v>64.3</v>
      </c>
    </row>
    <row r="1179" spans="1:10" ht="12.75">
      <c r="A1179" s="29">
        <f t="shared" si="18"/>
        <v>1992.8333333332444</v>
      </c>
      <c r="B1179">
        <v>11</v>
      </c>
      <c r="D1179" s="17">
        <v>30.5</v>
      </c>
      <c r="G1179" s="17">
        <v>1915.4999999999814</v>
      </c>
      <c r="H1179">
        <v>7</v>
      </c>
      <c r="J1179" s="17">
        <v>64.4</v>
      </c>
    </row>
    <row r="1180" spans="1:10" ht="12.75">
      <c r="A1180" s="29">
        <f t="shared" si="18"/>
        <v>1992.9166666665776</v>
      </c>
      <c r="B1180">
        <v>12</v>
      </c>
      <c r="D1180" s="17">
        <v>20.7</v>
      </c>
      <c r="G1180" s="17">
        <v>1931.6666666666333</v>
      </c>
      <c r="H1180">
        <v>9</v>
      </c>
      <c r="J1180" s="17">
        <v>64.4</v>
      </c>
    </row>
    <row r="1181" spans="1:10" ht="12.75">
      <c r="A1181" s="29">
        <f t="shared" si="18"/>
        <v>1992.9999999999109</v>
      </c>
      <c r="B1181">
        <v>1</v>
      </c>
      <c r="D1181" s="17">
        <v>15.1</v>
      </c>
      <c r="G1181" s="17">
        <v>1975.4166666665935</v>
      </c>
      <c r="H1181">
        <v>6</v>
      </c>
      <c r="J1181" s="17">
        <v>64.4</v>
      </c>
    </row>
    <row r="1182" spans="1:10" ht="12.75">
      <c r="A1182" s="29">
        <f t="shared" si="18"/>
        <v>1993.0833333332441</v>
      </c>
      <c r="B1182">
        <v>2</v>
      </c>
      <c r="D1182" s="17">
        <v>16.8</v>
      </c>
      <c r="G1182" s="17">
        <v>1981.416666666588</v>
      </c>
      <c r="H1182">
        <v>6</v>
      </c>
      <c r="J1182" s="17">
        <v>64.4</v>
      </c>
    </row>
    <row r="1183" spans="1:10" ht="12.75">
      <c r="A1183" s="29">
        <f t="shared" si="18"/>
        <v>1993.1666666665774</v>
      </c>
      <c r="B1183">
        <v>3</v>
      </c>
      <c r="D1183" s="17">
        <v>28.4</v>
      </c>
      <c r="G1183" s="17">
        <v>2001.4166666665699</v>
      </c>
      <c r="H1183">
        <v>6</v>
      </c>
      <c r="J1183" s="17">
        <v>64.4</v>
      </c>
    </row>
    <row r="1184" spans="1:10" ht="12.75">
      <c r="A1184" s="29">
        <f t="shared" si="18"/>
        <v>1993.2499999999106</v>
      </c>
      <c r="B1184">
        <v>4</v>
      </c>
      <c r="D1184" s="17">
        <v>39.8</v>
      </c>
      <c r="G1184" s="17">
        <v>1911.5833333333183</v>
      </c>
      <c r="H1184">
        <v>8</v>
      </c>
      <c r="J1184" s="17">
        <v>64.5</v>
      </c>
    </row>
    <row r="1185" spans="1:10" ht="12.75">
      <c r="A1185" s="29">
        <f t="shared" si="18"/>
        <v>1993.333333333244</v>
      </c>
      <c r="B1185">
        <v>5</v>
      </c>
      <c r="D1185" s="17">
        <v>54.8</v>
      </c>
      <c r="G1185" s="17">
        <v>1946.5833333332864</v>
      </c>
      <c r="H1185">
        <v>8</v>
      </c>
      <c r="J1185" s="17">
        <v>64.5</v>
      </c>
    </row>
    <row r="1186" spans="1:10" ht="12.75">
      <c r="A1186" s="29">
        <f t="shared" si="18"/>
        <v>1993.4166666665772</v>
      </c>
      <c r="B1186">
        <v>6</v>
      </c>
      <c r="D1186" s="17">
        <v>61.5</v>
      </c>
      <c r="G1186" s="17">
        <v>1961.4166666666063</v>
      </c>
      <c r="H1186">
        <v>6</v>
      </c>
      <c r="J1186" s="17">
        <v>64.5</v>
      </c>
    </row>
    <row r="1187" spans="1:10" ht="12.75">
      <c r="A1187" s="29">
        <f t="shared" si="18"/>
        <v>1993.4999999999104</v>
      </c>
      <c r="B1187">
        <v>7</v>
      </c>
      <c r="D1187" s="17">
        <v>67.9</v>
      </c>
      <c r="G1187" s="17">
        <v>1966.5833333332682</v>
      </c>
      <c r="H1187">
        <v>8</v>
      </c>
      <c r="J1187" s="17">
        <v>64.5</v>
      </c>
    </row>
    <row r="1188" spans="1:10" ht="12.75">
      <c r="A1188" s="29">
        <f t="shared" si="18"/>
        <v>1993.5833333332437</v>
      </c>
      <c r="B1188">
        <v>8</v>
      </c>
      <c r="D1188" s="17">
        <v>67.9</v>
      </c>
      <c r="G1188" s="17">
        <v>1983.4166666665863</v>
      </c>
      <c r="H1188">
        <v>6</v>
      </c>
      <c r="J1188" s="17">
        <v>64.5</v>
      </c>
    </row>
    <row r="1189" spans="1:10" ht="12.75">
      <c r="A1189" s="29">
        <f t="shared" si="18"/>
        <v>1993.666666666577</v>
      </c>
      <c r="B1189">
        <v>9</v>
      </c>
      <c r="D1189" s="17">
        <v>52.5</v>
      </c>
      <c r="G1189" s="17">
        <v>1996.4166666665744</v>
      </c>
      <c r="H1189">
        <v>6</v>
      </c>
      <c r="J1189" s="17">
        <v>64.5</v>
      </c>
    </row>
    <row r="1190" spans="1:10" ht="12.75">
      <c r="A1190" s="29">
        <f t="shared" si="18"/>
        <v>1993.7499999999102</v>
      </c>
      <c r="B1190">
        <v>10</v>
      </c>
      <c r="D1190" s="17">
        <v>44.1</v>
      </c>
      <c r="G1190" s="17">
        <v>2008.4166666665635</v>
      </c>
      <c r="H1190">
        <v>6</v>
      </c>
      <c r="J1190" s="17">
        <v>64.5</v>
      </c>
    </row>
    <row r="1191" spans="1:10" ht="12.75">
      <c r="A1191" s="29">
        <f t="shared" si="18"/>
        <v>1993.8333333332434</v>
      </c>
      <c r="B1191">
        <v>11</v>
      </c>
      <c r="D1191" s="17">
        <v>30.2</v>
      </c>
      <c r="G1191" s="17">
        <v>1909.4166666666536</v>
      </c>
      <c r="H1191">
        <v>6</v>
      </c>
      <c r="J1191" s="17">
        <v>64.6</v>
      </c>
    </row>
    <row r="1192" spans="1:10" ht="12.75">
      <c r="A1192" s="29">
        <f t="shared" si="18"/>
        <v>1993.9166666665767</v>
      </c>
      <c r="B1192">
        <v>12</v>
      </c>
      <c r="D1192" s="17">
        <v>21.6</v>
      </c>
      <c r="G1192" s="17">
        <v>1934.5833333332973</v>
      </c>
      <c r="H1192">
        <v>8</v>
      </c>
      <c r="J1192" s="17">
        <v>64.6</v>
      </c>
    </row>
    <row r="1193" spans="1:10" ht="12.75">
      <c r="A1193" s="29">
        <f t="shared" si="18"/>
        <v>1993.99999999991</v>
      </c>
      <c r="B1193">
        <v>1</v>
      </c>
      <c r="D1193" s="17">
        <v>3.9</v>
      </c>
      <c r="G1193" s="17">
        <v>1900.4166666666617</v>
      </c>
      <c r="H1193">
        <v>6</v>
      </c>
      <c r="J1193" s="17">
        <v>64.7</v>
      </c>
    </row>
    <row r="1194" spans="1:10" ht="12.75">
      <c r="A1194" s="29">
        <f t="shared" si="18"/>
        <v>1994.0833333332432</v>
      </c>
      <c r="B1194">
        <v>2</v>
      </c>
      <c r="D1194" s="17">
        <v>11.7</v>
      </c>
      <c r="G1194" s="17">
        <v>1920.58333333331</v>
      </c>
      <c r="H1194">
        <v>8</v>
      </c>
      <c r="J1194" s="17">
        <v>64.7</v>
      </c>
    </row>
    <row r="1195" spans="1:10" ht="12.75">
      <c r="A1195" s="29">
        <f t="shared" si="18"/>
        <v>1994.1666666665765</v>
      </c>
      <c r="B1195">
        <v>3</v>
      </c>
      <c r="D1195" s="17">
        <v>31.6</v>
      </c>
      <c r="G1195" s="17">
        <v>1964.4166666666035</v>
      </c>
      <c r="H1195">
        <v>6</v>
      </c>
      <c r="J1195" s="17">
        <v>64.7</v>
      </c>
    </row>
    <row r="1196" spans="1:10" ht="12.75">
      <c r="A1196" s="29">
        <f t="shared" si="18"/>
        <v>1994.2499999999097</v>
      </c>
      <c r="B1196">
        <v>4</v>
      </c>
      <c r="D1196" s="17">
        <v>43.3</v>
      </c>
      <c r="G1196" s="17">
        <v>1965.5833333332691</v>
      </c>
      <c r="H1196">
        <v>8</v>
      </c>
      <c r="J1196" s="17">
        <v>64.7</v>
      </c>
    </row>
    <row r="1197" spans="1:10" ht="12.75">
      <c r="A1197" s="29">
        <f t="shared" si="18"/>
        <v>1994.333333333243</v>
      </c>
      <c r="B1197">
        <v>5</v>
      </c>
      <c r="D1197" s="17">
        <v>55.4</v>
      </c>
      <c r="G1197" s="17">
        <v>1979.5833333332564</v>
      </c>
      <c r="H1197">
        <v>8</v>
      </c>
      <c r="J1197" s="17">
        <v>64.7</v>
      </c>
    </row>
    <row r="1198" spans="1:10" ht="12.75">
      <c r="A1198" s="29">
        <f t="shared" si="18"/>
        <v>1994.4166666665762</v>
      </c>
      <c r="B1198">
        <v>6</v>
      </c>
      <c r="D1198" s="17">
        <v>66.5</v>
      </c>
      <c r="G1198" s="17">
        <v>1982.5833333332537</v>
      </c>
      <c r="H1198">
        <v>8</v>
      </c>
      <c r="J1198" s="17">
        <v>64.7</v>
      </c>
    </row>
    <row r="1199" spans="1:10" ht="12.75">
      <c r="A1199" s="29">
        <f t="shared" si="18"/>
        <v>1994.4999999999095</v>
      </c>
      <c r="B1199">
        <v>7</v>
      </c>
      <c r="D1199" s="17">
        <v>67</v>
      </c>
      <c r="G1199" s="17">
        <v>2015.666666666557</v>
      </c>
      <c r="H1199">
        <v>9</v>
      </c>
      <c r="J1199" s="17">
        <v>64.7</v>
      </c>
    </row>
    <row r="1200" spans="1:10" ht="12.75">
      <c r="A1200" s="29">
        <f t="shared" si="18"/>
        <v>1994.5833333332428</v>
      </c>
      <c r="B1200">
        <v>8</v>
      </c>
      <c r="D1200" s="17">
        <v>64</v>
      </c>
      <c r="G1200" s="17">
        <v>1963.583333333271</v>
      </c>
      <c r="H1200">
        <v>8</v>
      </c>
      <c r="J1200" s="17">
        <v>64.8</v>
      </c>
    </row>
    <row r="1201" spans="1:10" ht="12.75">
      <c r="A1201" s="29">
        <f t="shared" si="18"/>
        <v>1994.666666666576</v>
      </c>
      <c r="B1201">
        <v>9</v>
      </c>
      <c r="D1201" s="17">
        <v>61.1</v>
      </c>
      <c r="G1201" s="17">
        <v>1974.583333333261</v>
      </c>
      <c r="H1201">
        <v>8</v>
      </c>
      <c r="J1201" s="17">
        <v>64.8</v>
      </c>
    </row>
    <row r="1202" spans="1:10" ht="12.75">
      <c r="A1202" s="29">
        <f t="shared" si="18"/>
        <v>1994.7499999999093</v>
      </c>
      <c r="B1202">
        <v>10</v>
      </c>
      <c r="D1202" s="17">
        <v>49.4</v>
      </c>
      <c r="G1202" s="17">
        <v>1990.4166666665799</v>
      </c>
      <c r="H1202">
        <v>6</v>
      </c>
      <c r="J1202" s="17">
        <v>64.9</v>
      </c>
    </row>
    <row r="1203" spans="1:10" ht="12.75">
      <c r="A1203" s="29">
        <f t="shared" si="18"/>
        <v>1994.8333333332425</v>
      </c>
      <c r="B1203">
        <v>11</v>
      </c>
      <c r="D1203" s="17">
        <v>36.5</v>
      </c>
      <c r="G1203" s="17">
        <v>2009.5833333332291</v>
      </c>
      <c r="H1203">
        <v>8</v>
      </c>
      <c r="J1203" s="17">
        <v>64.9</v>
      </c>
    </row>
    <row r="1204" spans="1:10" ht="12.75">
      <c r="A1204" s="29">
        <f t="shared" si="18"/>
        <v>1994.9166666665758</v>
      </c>
      <c r="B1204">
        <v>12</v>
      </c>
      <c r="D1204" s="17">
        <v>25.3</v>
      </c>
      <c r="G1204" s="17">
        <v>1925.416666666639</v>
      </c>
      <c r="H1204">
        <v>6</v>
      </c>
      <c r="J1204" s="17">
        <v>65</v>
      </c>
    </row>
    <row r="1205" spans="1:10" ht="12.75">
      <c r="A1205" s="29">
        <f t="shared" si="18"/>
        <v>1994.999999999909</v>
      </c>
      <c r="B1205">
        <v>1</v>
      </c>
      <c r="D1205" s="17">
        <v>16.8</v>
      </c>
      <c r="G1205" s="17">
        <v>1952.583333333281</v>
      </c>
      <c r="H1205">
        <v>8</v>
      </c>
      <c r="J1205" s="17">
        <v>65</v>
      </c>
    </row>
    <row r="1206" spans="1:10" ht="12.75">
      <c r="A1206" s="29">
        <f t="shared" si="18"/>
        <v>1995.0833333332423</v>
      </c>
      <c r="B1206">
        <v>2</v>
      </c>
      <c r="D1206" s="17">
        <v>17.8</v>
      </c>
      <c r="G1206" s="17">
        <v>1954.5833333332791</v>
      </c>
      <c r="H1206">
        <v>8</v>
      </c>
      <c r="J1206" s="17">
        <v>65</v>
      </c>
    </row>
    <row r="1207" spans="1:10" ht="12.75">
      <c r="A1207" s="29">
        <f t="shared" si="18"/>
        <v>1995.1666666665756</v>
      </c>
      <c r="B1207">
        <v>3</v>
      </c>
      <c r="D1207" s="17">
        <v>32.3</v>
      </c>
      <c r="G1207" s="17">
        <v>1919.583333333311</v>
      </c>
      <c r="H1207">
        <v>8</v>
      </c>
      <c r="J1207" s="17">
        <v>65.1</v>
      </c>
    </row>
    <row r="1208" spans="1:10" ht="12.75">
      <c r="A1208" s="29">
        <f t="shared" si="18"/>
        <v>1995.2499999999088</v>
      </c>
      <c r="B1208">
        <v>4</v>
      </c>
      <c r="D1208" s="17">
        <v>38.4</v>
      </c>
      <c r="G1208" s="17">
        <v>2006.4166666665653</v>
      </c>
      <c r="H1208">
        <v>6</v>
      </c>
      <c r="J1208" s="17">
        <v>65.1</v>
      </c>
    </row>
    <row r="1209" spans="1:10" ht="12.75">
      <c r="A1209" s="29">
        <f t="shared" si="18"/>
        <v>1995.333333333242</v>
      </c>
      <c r="B1209">
        <v>5</v>
      </c>
      <c r="D1209" s="17">
        <v>53.8</v>
      </c>
      <c r="G1209" s="17">
        <v>2010.4166666665617</v>
      </c>
      <c r="H1209">
        <v>6</v>
      </c>
      <c r="J1209" s="17">
        <v>65.1</v>
      </c>
    </row>
    <row r="1210" spans="1:10" ht="12.75">
      <c r="A1210" s="29">
        <f t="shared" si="18"/>
        <v>1995.4166666665753</v>
      </c>
      <c r="B1210">
        <v>6</v>
      </c>
      <c r="D1210" s="17">
        <v>68.5</v>
      </c>
      <c r="G1210" s="17">
        <v>1899.4166666666626</v>
      </c>
      <c r="H1210">
        <v>6</v>
      </c>
      <c r="J1210" s="17">
        <v>65.2</v>
      </c>
    </row>
    <row r="1211" spans="1:10" ht="12.75">
      <c r="A1211" s="29">
        <f t="shared" si="18"/>
        <v>1995.4999999999086</v>
      </c>
      <c r="B1211">
        <v>7</v>
      </c>
      <c r="D1211" s="17">
        <v>70</v>
      </c>
      <c r="G1211" s="17">
        <v>1930.4166666666345</v>
      </c>
      <c r="H1211">
        <v>6</v>
      </c>
      <c r="J1211" s="17">
        <v>65.2</v>
      </c>
    </row>
    <row r="1212" spans="1:10" ht="12.75">
      <c r="A1212" s="29">
        <f t="shared" si="18"/>
        <v>1995.5833333332419</v>
      </c>
      <c r="B1212">
        <v>8</v>
      </c>
      <c r="D1212" s="17">
        <v>71.8</v>
      </c>
      <c r="G1212" s="17">
        <v>1929.5833333333019</v>
      </c>
      <c r="H1212">
        <v>8</v>
      </c>
      <c r="J1212" s="17">
        <v>65.3</v>
      </c>
    </row>
    <row r="1213" spans="1:10" ht="12.75">
      <c r="A1213" s="29">
        <f t="shared" si="18"/>
        <v>1995.666666666575</v>
      </c>
      <c r="B1213">
        <v>9</v>
      </c>
      <c r="D1213" s="17">
        <v>56.4</v>
      </c>
      <c r="G1213" s="17">
        <v>1956.499999999944</v>
      </c>
      <c r="H1213">
        <v>7</v>
      </c>
      <c r="J1213" s="17">
        <v>65.3</v>
      </c>
    </row>
    <row r="1214" spans="1:10" ht="12.75">
      <c r="A1214" s="29">
        <f t="shared" si="18"/>
        <v>1995.7499999999084</v>
      </c>
      <c r="B1214">
        <v>10</v>
      </c>
      <c r="D1214" s="17">
        <v>47.3</v>
      </c>
      <c r="G1214" s="17">
        <v>1962.4999999999386</v>
      </c>
      <c r="H1214">
        <v>7</v>
      </c>
      <c r="J1214" s="17">
        <v>65.3</v>
      </c>
    </row>
    <row r="1215" spans="1:10" ht="12.75">
      <c r="A1215" s="29">
        <f t="shared" si="18"/>
        <v>1995.8333333332416</v>
      </c>
      <c r="B1215">
        <v>11</v>
      </c>
      <c r="D1215" s="17">
        <v>24.4</v>
      </c>
      <c r="G1215" s="17">
        <v>1966.4166666666017</v>
      </c>
      <c r="H1215">
        <v>6</v>
      </c>
      <c r="J1215" s="17">
        <v>65.3</v>
      </c>
    </row>
    <row r="1216" spans="1:10" ht="12.75">
      <c r="A1216" s="29">
        <f t="shared" si="18"/>
        <v>1995.9166666665749</v>
      </c>
      <c r="B1216">
        <v>12</v>
      </c>
      <c r="D1216" s="17">
        <v>16.2</v>
      </c>
      <c r="G1216" s="17">
        <v>1908.583333333321</v>
      </c>
      <c r="H1216">
        <v>8</v>
      </c>
      <c r="J1216" s="17">
        <v>65.4</v>
      </c>
    </row>
    <row r="1217" spans="1:10" ht="12.75">
      <c r="A1217" s="29">
        <f t="shared" si="18"/>
        <v>1995.9999999999081</v>
      </c>
      <c r="B1217">
        <v>1</v>
      </c>
      <c r="D1217" s="17">
        <v>10.1</v>
      </c>
      <c r="G1217" s="17">
        <v>1920.4166666666436</v>
      </c>
      <c r="H1217">
        <v>6</v>
      </c>
      <c r="J1217" s="17">
        <v>65.4</v>
      </c>
    </row>
    <row r="1218" spans="1:10" ht="12.75">
      <c r="A1218" s="29">
        <f t="shared" si="18"/>
        <v>1996.0833333332414</v>
      </c>
      <c r="B1218">
        <v>2</v>
      </c>
      <c r="D1218" s="17">
        <v>15.8</v>
      </c>
      <c r="G1218" s="17">
        <v>1924.4999999999732</v>
      </c>
      <c r="H1218">
        <v>7</v>
      </c>
      <c r="J1218" s="17">
        <v>65.4</v>
      </c>
    </row>
    <row r="1219" spans="1:10" ht="12.75">
      <c r="A1219" s="29">
        <f t="shared" si="18"/>
        <v>1996.1666666665747</v>
      </c>
      <c r="B1219">
        <v>3</v>
      </c>
      <c r="D1219" s="17">
        <v>23.1</v>
      </c>
      <c r="G1219" s="17">
        <v>1950.4999999999495</v>
      </c>
      <c r="H1219">
        <v>7</v>
      </c>
      <c r="J1219" s="17">
        <v>65.4</v>
      </c>
    </row>
    <row r="1220" spans="1:10" ht="12.75">
      <c r="A1220" s="29">
        <f t="shared" si="18"/>
        <v>1996.249999999908</v>
      </c>
      <c r="B1220">
        <v>4</v>
      </c>
      <c r="D1220" s="17">
        <v>38.8</v>
      </c>
      <c r="G1220" s="17">
        <v>1971.4999999999304</v>
      </c>
      <c r="H1220">
        <v>7</v>
      </c>
      <c r="J1220" s="17">
        <v>65.4</v>
      </c>
    </row>
    <row r="1221" spans="1:10" ht="12.75">
      <c r="A1221" s="29">
        <f t="shared" si="18"/>
        <v>1996.3333333332412</v>
      </c>
      <c r="B1221">
        <v>5</v>
      </c>
      <c r="D1221" s="17">
        <v>51.5</v>
      </c>
      <c r="G1221" s="17">
        <v>1999.4166666665717</v>
      </c>
      <c r="H1221">
        <v>6</v>
      </c>
      <c r="J1221" s="17">
        <v>65.4</v>
      </c>
    </row>
    <row r="1222" spans="1:10" ht="12.75">
      <c r="A1222" s="29">
        <f t="shared" si="18"/>
        <v>1996.4166666665744</v>
      </c>
      <c r="B1222">
        <v>6</v>
      </c>
      <c r="D1222" s="17">
        <v>64.5</v>
      </c>
      <c r="G1222" s="17">
        <v>1922.4166666666417</v>
      </c>
      <c r="H1222">
        <v>6</v>
      </c>
      <c r="J1222" s="17">
        <v>65.5</v>
      </c>
    </row>
    <row r="1223" spans="1:10" ht="12.75">
      <c r="A1223" s="29">
        <f aca="true" t="shared" si="19" ref="A1223:A1286">A1222+1/12</f>
        <v>1996.4999999999077</v>
      </c>
      <c r="B1223">
        <v>7</v>
      </c>
      <c r="D1223" s="17">
        <v>65.7</v>
      </c>
      <c r="G1223" s="17">
        <v>1939.4166666666263</v>
      </c>
      <c r="H1223">
        <v>6</v>
      </c>
      <c r="J1223" s="17">
        <v>65.5</v>
      </c>
    </row>
    <row r="1224" spans="1:10" ht="12.75">
      <c r="A1224" s="29">
        <f t="shared" si="19"/>
        <v>1996.583333333241</v>
      </c>
      <c r="B1224">
        <v>8</v>
      </c>
      <c r="D1224" s="17">
        <v>67.1</v>
      </c>
      <c r="G1224" s="17">
        <v>1940.5833333332919</v>
      </c>
      <c r="H1224">
        <v>8</v>
      </c>
      <c r="J1224" s="17">
        <v>65.5</v>
      </c>
    </row>
    <row r="1225" spans="1:10" ht="12.75">
      <c r="A1225" s="29">
        <f t="shared" si="19"/>
        <v>1996.6666666665742</v>
      </c>
      <c r="B1225">
        <v>9</v>
      </c>
      <c r="D1225" s="17">
        <v>58.8</v>
      </c>
      <c r="G1225" s="17">
        <v>1941.4166666666245</v>
      </c>
      <c r="H1225">
        <v>6</v>
      </c>
      <c r="J1225" s="17">
        <v>65.6</v>
      </c>
    </row>
    <row r="1226" spans="1:10" ht="12.75">
      <c r="A1226" s="29">
        <f t="shared" si="19"/>
        <v>1996.7499999999075</v>
      </c>
      <c r="B1226">
        <v>10</v>
      </c>
      <c r="D1226" s="17">
        <v>46.7</v>
      </c>
      <c r="G1226" s="17">
        <v>1904.4999999999914</v>
      </c>
      <c r="H1226">
        <v>7</v>
      </c>
      <c r="J1226" s="17">
        <v>65.7</v>
      </c>
    </row>
    <row r="1227" spans="1:10" ht="12.75">
      <c r="A1227" s="29">
        <f t="shared" si="19"/>
        <v>1996.8333333332407</v>
      </c>
      <c r="B1227">
        <v>11</v>
      </c>
      <c r="D1227" s="17">
        <v>25.8</v>
      </c>
      <c r="G1227" s="17">
        <v>1914.5833333333155</v>
      </c>
      <c r="H1227">
        <v>8</v>
      </c>
      <c r="J1227" s="17">
        <v>65.7</v>
      </c>
    </row>
    <row r="1228" spans="1:10" ht="12.75">
      <c r="A1228" s="29">
        <f t="shared" si="19"/>
        <v>1996.916666666574</v>
      </c>
      <c r="B1228">
        <v>12</v>
      </c>
      <c r="D1228" s="17">
        <v>17.9</v>
      </c>
      <c r="G1228" s="17">
        <v>1959.416666666608</v>
      </c>
      <c r="H1228">
        <v>6</v>
      </c>
      <c r="J1228" s="17">
        <v>65.7</v>
      </c>
    </row>
    <row r="1229" spans="1:10" ht="12.75">
      <c r="A1229" s="29">
        <f t="shared" si="19"/>
        <v>1996.9999999999072</v>
      </c>
      <c r="B1229">
        <v>1</v>
      </c>
      <c r="D1229" s="17">
        <v>11.6</v>
      </c>
      <c r="G1229" s="17">
        <v>1996.4999999999077</v>
      </c>
      <c r="H1229">
        <v>7</v>
      </c>
      <c r="J1229" s="17">
        <v>65.7</v>
      </c>
    </row>
    <row r="1230" spans="1:10" ht="12.75">
      <c r="A1230" s="29">
        <f t="shared" si="19"/>
        <v>1997.0833333332405</v>
      </c>
      <c r="B1230">
        <v>2</v>
      </c>
      <c r="D1230" s="17">
        <v>20.7</v>
      </c>
      <c r="G1230" s="17">
        <v>1933.5833333332982</v>
      </c>
      <c r="H1230">
        <v>8</v>
      </c>
      <c r="J1230" s="17">
        <v>65.8</v>
      </c>
    </row>
    <row r="1231" spans="1:10" ht="12.75">
      <c r="A1231" s="29">
        <f t="shared" si="19"/>
        <v>1997.1666666665737</v>
      </c>
      <c r="B1231">
        <v>3</v>
      </c>
      <c r="D1231" s="17">
        <v>28.9</v>
      </c>
      <c r="G1231" s="17">
        <v>1970.416666666598</v>
      </c>
      <c r="H1231">
        <v>6</v>
      </c>
      <c r="J1231" s="17">
        <v>65.8</v>
      </c>
    </row>
    <row r="1232" spans="1:10" ht="12.75">
      <c r="A1232" s="29">
        <f t="shared" si="19"/>
        <v>1997.249999999907</v>
      </c>
      <c r="B1232">
        <v>4</v>
      </c>
      <c r="D1232" s="17">
        <v>41.1</v>
      </c>
      <c r="G1232" s="17">
        <v>1973.4166666665953</v>
      </c>
      <c r="H1232">
        <v>6</v>
      </c>
      <c r="J1232" s="17">
        <v>65.8</v>
      </c>
    </row>
    <row r="1233" spans="1:10" ht="12.75">
      <c r="A1233" s="29">
        <f t="shared" si="19"/>
        <v>1997.3333333332403</v>
      </c>
      <c r="B1233">
        <v>5</v>
      </c>
      <c r="D1233" s="17">
        <v>49.3</v>
      </c>
      <c r="G1233" s="17">
        <v>1984.4166666665853</v>
      </c>
      <c r="H1233">
        <v>6</v>
      </c>
      <c r="J1233" s="17">
        <v>65.8</v>
      </c>
    </row>
    <row r="1234" spans="1:10" ht="12.75">
      <c r="A1234" s="29">
        <f t="shared" si="19"/>
        <v>1997.4166666665735</v>
      </c>
      <c r="B1234">
        <v>6</v>
      </c>
      <c r="D1234" s="17">
        <v>66</v>
      </c>
      <c r="G1234" s="17">
        <v>1898.4166666666636</v>
      </c>
      <c r="H1234">
        <v>6</v>
      </c>
      <c r="J1234" s="17">
        <v>65.9</v>
      </c>
    </row>
    <row r="1235" spans="1:10" ht="12.75">
      <c r="A1235" s="29">
        <f t="shared" si="19"/>
        <v>1997.4999999999068</v>
      </c>
      <c r="B1235">
        <v>7</v>
      </c>
      <c r="D1235" s="17">
        <v>67.7</v>
      </c>
      <c r="G1235" s="17">
        <v>1898.58333333333</v>
      </c>
      <c r="H1235">
        <v>8</v>
      </c>
      <c r="J1235" s="17">
        <v>65.9</v>
      </c>
    </row>
    <row r="1236" spans="1:10" ht="12.75">
      <c r="A1236" s="29">
        <f t="shared" si="19"/>
        <v>1997.58333333324</v>
      </c>
      <c r="B1236">
        <v>8</v>
      </c>
      <c r="D1236" s="17">
        <v>63.6</v>
      </c>
      <c r="G1236" s="17">
        <v>1952.4166666666144</v>
      </c>
      <c r="H1236">
        <v>6</v>
      </c>
      <c r="J1236" s="17">
        <v>65.9</v>
      </c>
    </row>
    <row r="1237" spans="1:10" ht="12.75">
      <c r="A1237" s="29">
        <f t="shared" si="19"/>
        <v>1997.6666666665733</v>
      </c>
      <c r="B1237">
        <v>9</v>
      </c>
      <c r="D1237" s="17">
        <v>59.4</v>
      </c>
      <c r="G1237" s="17">
        <v>1999.5833333332382</v>
      </c>
      <c r="H1237">
        <v>8</v>
      </c>
      <c r="J1237" s="17">
        <v>65.9</v>
      </c>
    </row>
    <row r="1238" spans="1:10" ht="12.75">
      <c r="A1238" s="29">
        <f t="shared" si="19"/>
        <v>1997.7499999999065</v>
      </c>
      <c r="B1238">
        <v>10</v>
      </c>
      <c r="D1238" s="17">
        <v>47.5</v>
      </c>
      <c r="G1238" s="17">
        <v>2014.4999999998913</v>
      </c>
      <c r="H1238">
        <v>7</v>
      </c>
      <c r="J1238" s="17">
        <v>65.9</v>
      </c>
    </row>
    <row r="1239" spans="1:10" ht="12.75">
      <c r="A1239" s="29">
        <f t="shared" si="19"/>
        <v>1997.8333333332398</v>
      </c>
      <c r="B1239">
        <v>11</v>
      </c>
      <c r="D1239" s="17">
        <v>29.7</v>
      </c>
      <c r="G1239" s="17">
        <v>1896.4166666666654</v>
      </c>
      <c r="H1239">
        <v>6</v>
      </c>
      <c r="J1239" s="17">
        <v>66</v>
      </c>
    </row>
    <row r="1240" spans="1:10" ht="12.75">
      <c r="A1240" s="29">
        <f t="shared" si="19"/>
        <v>1997.916666666573</v>
      </c>
      <c r="B1240">
        <v>12</v>
      </c>
      <c r="D1240" s="17">
        <v>26.2</v>
      </c>
      <c r="G1240" s="17">
        <v>1920.4999999999768</v>
      </c>
      <c r="H1240">
        <v>7</v>
      </c>
      <c r="J1240" s="17">
        <v>66</v>
      </c>
    </row>
    <row r="1241" spans="1:10" ht="12.75">
      <c r="A1241" s="29">
        <f t="shared" si="19"/>
        <v>1997.9999999999063</v>
      </c>
      <c r="B1241">
        <v>1</v>
      </c>
      <c r="D1241" s="17">
        <v>20.3</v>
      </c>
      <c r="G1241" s="17">
        <v>1926.5833333333046</v>
      </c>
      <c r="H1241">
        <v>8</v>
      </c>
      <c r="J1241" s="17">
        <v>66</v>
      </c>
    </row>
    <row r="1242" spans="1:10" ht="12.75">
      <c r="A1242" s="29">
        <f t="shared" si="19"/>
        <v>1998.0833333332396</v>
      </c>
      <c r="B1242">
        <v>2</v>
      </c>
      <c r="D1242" s="17">
        <v>31.6</v>
      </c>
      <c r="G1242" s="17">
        <v>1997.4166666665735</v>
      </c>
      <c r="H1242">
        <v>6</v>
      </c>
      <c r="J1242" s="17">
        <v>66</v>
      </c>
    </row>
    <row r="1243" spans="1:10" ht="12.75">
      <c r="A1243" s="29">
        <f t="shared" si="19"/>
        <v>1998.1666666665728</v>
      </c>
      <c r="B1243">
        <v>3</v>
      </c>
      <c r="D1243" s="17">
        <v>31.3</v>
      </c>
      <c r="G1243" s="17">
        <v>1945.499999999954</v>
      </c>
      <c r="H1243">
        <v>7</v>
      </c>
      <c r="J1243" s="17">
        <v>66.1</v>
      </c>
    </row>
    <row r="1244" spans="1:10" ht="12.75">
      <c r="A1244" s="29">
        <f t="shared" si="19"/>
        <v>1998.249999999906</v>
      </c>
      <c r="B1244">
        <v>4</v>
      </c>
      <c r="D1244" s="17">
        <v>47</v>
      </c>
      <c r="G1244" s="17">
        <v>1953.4166666666135</v>
      </c>
      <c r="H1244">
        <v>6</v>
      </c>
      <c r="J1244" s="17">
        <v>66.1</v>
      </c>
    </row>
    <row r="1245" spans="1:10" ht="12.75">
      <c r="A1245" s="29">
        <f t="shared" si="19"/>
        <v>1998.3333333332394</v>
      </c>
      <c r="B1245">
        <v>5</v>
      </c>
      <c r="D1245" s="17">
        <v>60.9</v>
      </c>
      <c r="G1245" s="17">
        <v>1956.5833333332773</v>
      </c>
      <c r="H1245">
        <v>8</v>
      </c>
      <c r="J1245" s="17">
        <v>66.1</v>
      </c>
    </row>
    <row r="1246" spans="1:10" ht="12.75">
      <c r="A1246" s="29">
        <f t="shared" si="19"/>
        <v>1998.4166666665726</v>
      </c>
      <c r="B1246">
        <v>6</v>
      </c>
      <c r="D1246" s="17">
        <v>63.5</v>
      </c>
      <c r="G1246" s="17">
        <v>1957.5833333332764</v>
      </c>
      <c r="H1246">
        <v>8</v>
      </c>
      <c r="J1246" s="17">
        <v>66.1</v>
      </c>
    </row>
    <row r="1247" spans="1:10" ht="12.75">
      <c r="A1247" s="29">
        <f t="shared" si="19"/>
        <v>1998.4999999999059</v>
      </c>
      <c r="B1247">
        <v>7</v>
      </c>
      <c r="D1247" s="17">
        <v>69.4</v>
      </c>
      <c r="G1247" s="17">
        <v>1967.499999999934</v>
      </c>
      <c r="H1247">
        <v>7</v>
      </c>
      <c r="J1247" s="17">
        <v>66.1</v>
      </c>
    </row>
    <row r="1248" spans="1:10" ht="12.75">
      <c r="A1248" s="29">
        <f t="shared" si="19"/>
        <v>1998.5833333332391</v>
      </c>
      <c r="B1248">
        <v>8</v>
      </c>
      <c r="D1248" s="17">
        <v>68.9</v>
      </c>
      <c r="G1248" s="17">
        <v>2015.5833333332237</v>
      </c>
      <c r="H1248">
        <v>8</v>
      </c>
      <c r="J1248" s="17">
        <v>66.1</v>
      </c>
    </row>
    <row r="1249" spans="1:10" ht="12.75">
      <c r="A1249" s="29">
        <f t="shared" si="19"/>
        <v>1998.6666666665724</v>
      </c>
      <c r="B1249">
        <v>9</v>
      </c>
      <c r="D1249" s="17">
        <v>63.1</v>
      </c>
      <c r="G1249" s="17">
        <v>1895.4166666666663</v>
      </c>
      <c r="H1249">
        <v>6</v>
      </c>
      <c r="J1249" s="17">
        <v>66.2</v>
      </c>
    </row>
    <row r="1250" spans="1:10" ht="12.75">
      <c r="A1250" s="29">
        <f t="shared" si="19"/>
        <v>1998.7499999999056</v>
      </c>
      <c r="B1250">
        <v>10</v>
      </c>
      <c r="D1250" s="17">
        <v>49.1</v>
      </c>
      <c r="G1250" s="17">
        <v>1901.4166666666608</v>
      </c>
      <c r="H1250">
        <v>6</v>
      </c>
      <c r="J1250" s="17">
        <v>66.2</v>
      </c>
    </row>
    <row r="1251" spans="1:10" ht="12.75">
      <c r="A1251" s="29">
        <f t="shared" si="19"/>
        <v>1998.833333333239</v>
      </c>
      <c r="B1251">
        <v>11</v>
      </c>
      <c r="D1251" s="17">
        <v>37.2</v>
      </c>
      <c r="G1251" s="17">
        <v>1927.4999999999704</v>
      </c>
      <c r="H1251">
        <v>7</v>
      </c>
      <c r="J1251" s="17">
        <v>66.2</v>
      </c>
    </row>
    <row r="1252" spans="1:10" ht="12.75">
      <c r="A1252" s="29">
        <f t="shared" si="19"/>
        <v>1998.9166666665722</v>
      </c>
      <c r="B1252">
        <v>12</v>
      </c>
      <c r="D1252" s="17">
        <v>25.4</v>
      </c>
      <c r="G1252" s="17">
        <v>1931.5833333333</v>
      </c>
      <c r="H1252">
        <v>8</v>
      </c>
      <c r="J1252" s="17">
        <v>66.2</v>
      </c>
    </row>
    <row r="1253" spans="1:10" ht="12.75">
      <c r="A1253" s="29">
        <f t="shared" si="19"/>
        <v>1998.9999999999054</v>
      </c>
      <c r="B1253">
        <v>1</v>
      </c>
      <c r="D1253" s="17">
        <v>12</v>
      </c>
      <c r="G1253" s="17">
        <v>1942.58333333329</v>
      </c>
      <c r="H1253">
        <v>8</v>
      </c>
      <c r="J1253" s="17">
        <v>66.2</v>
      </c>
    </row>
    <row r="1254" spans="1:10" ht="12.75">
      <c r="A1254" s="29">
        <f t="shared" si="19"/>
        <v>1999.0833333332387</v>
      </c>
      <c r="B1254">
        <v>2</v>
      </c>
      <c r="D1254" s="17">
        <v>26.7</v>
      </c>
      <c r="G1254" s="17">
        <v>1962.5833333332719</v>
      </c>
      <c r="H1254">
        <v>8</v>
      </c>
      <c r="J1254" s="17">
        <v>66.2</v>
      </c>
    </row>
    <row r="1255" spans="1:10" ht="12.75">
      <c r="A1255" s="29">
        <f t="shared" si="19"/>
        <v>1999.166666666572</v>
      </c>
      <c r="B1255">
        <v>3</v>
      </c>
      <c r="D1255" s="17">
        <v>31.8</v>
      </c>
      <c r="G1255" s="17">
        <v>1963.4166666666044</v>
      </c>
      <c r="H1255">
        <v>6</v>
      </c>
      <c r="J1255" s="17">
        <v>66.2</v>
      </c>
    </row>
    <row r="1256" spans="1:10" ht="12.75">
      <c r="A1256" s="29">
        <f t="shared" si="19"/>
        <v>1999.2499999999052</v>
      </c>
      <c r="B1256">
        <v>4</v>
      </c>
      <c r="D1256" s="17">
        <v>46.6</v>
      </c>
      <c r="G1256" s="17">
        <v>1987.5833333332491</v>
      </c>
      <c r="H1256">
        <v>8</v>
      </c>
      <c r="J1256" s="17">
        <v>66.2</v>
      </c>
    </row>
    <row r="1257" spans="1:10" ht="12.75">
      <c r="A1257" s="29">
        <f t="shared" si="19"/>
        <v>1999.3333333332384</v>
      </c>
      <c r="B1257">
        <v>5</v>
      </c>
      <c r="D1257" s="17">
        <v>58</v>
      </c>
      <c r="G1257" s="17">
        <v>1958.4999999999422</v>
      </c>
      <c r="H1257">
        <v>7</v>
      </c>
      <c r="J1257" s="17">
        <v>66.3</v>
      </c>
    </row>
    <row r="1258" spans="1:10" ht="12.75">
      <c r="A1258" s="29">
        <f t="shared" si="19"/>
        <v>1999.4166666665717</v>
      </c>
      <c r="B1258">
        <v>6</v>
      </c>
      <c r="D1258" s="17">
        <v>65.4</v>
      </c>
      <c r="G1258" s="17">
        <v>1972.5833333332628</v>
      </c>
      <c r="H1258">
        <v>8</v>
      </c>
      <c r="J1258" s="17">
        <v>66.3</v>
      </c>
    </row>
    <row r="1259" spans="1:10" ht="12.75">
      <c r="A1259" s="29">
        <f t="shared" si="19"/>
        <v>1999.499999999905</v>
      </c>
      <c r="B1259">
        <v>7</v>
      </c>
      <c r="D1259" s="17">
        <v>72.4</v>
      </c>
      <c r="G1259" s="17">
        <v>1910.4166666666526</v>
      </c>
      <c r="H1259">
        <v>6</v>
      </c>
      <c r="J1259" s="17">
        <v>66.4</v>
      </c>
    </row>
    <row r="1260" spans="1:10" ht="12.75">
      <c r="A1260" s="29">
        <f t="shared" si="19"/>
        <v>1999.5833333332382</v>
      </c>
      <c r="B1260">
        <v>8</v>
      </c>
      <c r="D1260" s="17">
        <v>65.9</v>
      </c>
      <c r="G1260" s="17">
        <v>1922.499999999975</v>
      </c>
      <c r="H1260">
        <v>7</v>
      </c>
      <c r="J1260" s="17">
        <v>66.4</v>
      </c>
    </row>
    <row r="1261" spans="1:10" ht="12.75">
      <c r="A1261" s="29">
        <f t="shared" si="19"/>
        <v>1999.6666666665715</v>
      </c>
      <c r="B1261">
        <v>9</v>
      </c>
      <c r="D1261" s="17">
        <v>57.9</v>
      </c>
      <c r="G1261" s="17">
        <v>1945.5833333332873</v>
      </c>
      <c r="H1261">
        <v>8</v>
      </c>
      <c r="J1261" s="17">
        <v>66.4</v>
      </c>
    </row>
    <row r="1262" spans="1:10" ht="12.75">
      <c r="A1262" s="29">
        <f t="shared" si="19"/>
        <v>1999.7499999999047</v>
      </c>
      <c r="B1262">
        <v>10</v>
      </c>
      <c r="D1262" s="17">
        <v>45.7</v>
      </c>
      <c r="G1262" s="17">
        <v>1965.4999999999359</v>
      </c>
      <c r="H1262">
        <v>7</v>
      </c>
      <c r="J1262" s="17">
        <v>66.4</v>
      </c>
    </row>
    <row r="1263" spans="1:10" ht="12.75">
      <c r="A1263" s="29">
        <f t="shared" si="19"/>
        <v>1999.833333333238</v>
      </c>
      <c r="B1263">
        <v>11</v>
      </c>
      <c r="D1263" s="17">
        <v>39.6</v>
      </c>
      <c r="G1263" s="17">
        <v>1976.5833333332591</v>
      </c>
      <c r="H1263">
        <v>8</v>
      </c>
      <c r="J1263" s="17">
        <v>66.4</v>
      </c>
    </row>
    <row r="1264" spans="1:10" ht="12.75">
      <c r="A1264" s="29">
        <f t="shared" si="19"/>
        <v>1999.9166666665712</v>
      </c>
      <c r="B1264">
        <v>12</v>
      </c>
      <c r="D1264" s="17">
        <v>22.7</v>
      </c>
      <c r="G1264" s="17">
        <v>2002.416666666569</v>
      </c>
      <c r="H1264">
        <v>6</v>
      </c>
      <c r="J1264" s="17">
        <v>66.4</v>
      </c>
    </row>
    <row r="1265" spans="1:10" ht="12.75">
      <c r="A1265" s="29">
        <f t="shared" si="19"/>
        <v>1999.9999999999045</v>
      </c>
      <c r="B1265">
        <v>1</v>
      </c>
      <c r="D1265" s="17">
        <v>15.1</v>
      </c>
      <c r="G1265" s="17">
        <v>2014.416666666558</v>
      </c>
      <c r="H1265">
        <v>6</v>
      </c>
      <c r="J1265" s="17">
        <v>66.4</v>
      </c>
    </row>
    <row r="1266" spans="1:10" ht="12.75">
      <c r="A1266" s="29">
        <f t="shared" si="19"/>
        <v>2000.0833333332378</v>
      </c>
      <c r="B1266">
        <v>2</v>
      </c>
      <c r="D1266" s="17">
        <v>25.3</v>
      </c>
      <c r="G1266" s="17">
        <v>1913.41666666665</v>
      </c>
      <c r="H1266">
        <v>6</v>
      </c>
      <c r="J1266" s="17">
        <v>66.5</v>
      </c>
    </row>
    <row r="1267" spans="1:10" ht="12.75">
      <c r="A1267" s="29">
        <f t="shared" si="19"/>
        <v>2000.166666666571</v>
      </c>
      <c r="B1267">
        <v>3</v>
      </c>
      <c r="D1267" s="17">
        <v>38.4</v>
      </c>
      <c r="G1267" s="17">
        <v>1944.4166666666217</v>
      </c>
      <c r="H1267">
        <v>6</v>
      </c>
      <c r="J1267" s="17">
        <v>66.5</v>
      </c>
    </row>
    <row r="1268" spans="1:10" ht="12.75">
      <c r="A1268" s="29">
        <f t="shared" si="19"/>
        <v>2000.2499999999043</v>
      </c>
      <c r="B1268">
        <v>4</v>
      </c>
      <c r="D1268" s="17">
        <v>42.9</v>
      </c>
      <c r="G1268" s="17">
        <v>1994.4166666665762</v>
      </c>
      <c r="H1268">
        <v>6</v>
      </c>
      <c r="J1268" s="17">
        <v>66.5</v>
      </c>
    </row>
    <row r="1269" spans="1:10" ht="12.75">
      <c r="A1269" s="29">
        <f t="shared" si="19"/>
        <v>2000.3333333332375</v>
      </c>
      <c r="B1269">
        <v>5</v>
      </c>
      <c r="D1269" s="17">
        <v>57.1</v>
      </c>
      <c r="G1269" s="17">
        <v>2008.58333333323</v>
      </c>
      <c r="H1269">
        <v>8</v>
      </c>
      <c r="J1269" s="17">
        <v>66.5</v>
      </c>
    </row>
    <row r="1270" spans="1:10" ht="12.75">
      <c r="A1270" s="29">
        <f t="shared" si="19"/>
        <v>2000.4166666665708</v>
      </c>
      <c r="B1270">
        <v>6</v>
      </c>
      <c r="D1270" s="17">
        <v>62.8</v>
      </c>
      <c r="G1270" s="17">
        <v>1910.5833333333192</v>
      </c>
      <c r="H1270">
        <v>8</v>
      </c>
      <c r="J1270" s="17">
        <v>66.6</v>
      </c>
    </row>
    <row r="1271" spans="1:10" ht="12.75">
      <c r="A1271" s="29">
        <f t="shared" si="19"/>
        <v>2000.499999999904</v>
      </c>
      <c r="B1271">
        <v>7</v>
      </c>
      <c r="D1271" s="17">
        <v>67.6</v>
      </c>
      <c r="G1271" s="17">
        <v>1928.5833333333028</v>
      </c>
      <c r="H1271">
        <v>8</v>
      </c>
      <c r="J1271" s="17">
        <v>66.6</v>
      </c>
    </row>
    <row r="1272" spans="1:10" ht="12.75">
      <c r="A1272" s="29">
        <f t="shared" si="19"/>
        <v>2000.5833333332373</v>
      </c>
      <c r="B1272">
        <v>8</v>
      </c>
      <c r="D1272" s="17">
        <v>67.6</v>
      </c>
      <c r="G1272" s="17">
        <v>1972.4999999999295</v>
      </c>
      <c r="H1272">
        <v>7</v>
      </c>
      <c r="J1272" s="17">
        <v>66.6</v>
      </c>
    </row>
    <row r="1273" spans="1:10" ht="12.75">
      <c r="A1273" s="29">
        <f t="shared" si="19"/>
        <v>2000.6666666665706</v>
      </c>
      <c r="B1273">
        <v>9</v>
      </c>
      <c r="D1273" s="17">
        <v>58.1</v>
      </c>
      <c r="G1273" s="17">
        <v>1976.4166666665926</v>
      </c>
      <c r="H1273">
        <v>6</v>
      </c>
      <c r="J1273" s="17">
        <v>66.6</v>
      </c>
    </row>
    <row r="1274" spans="1:10" ht="12.75">
      <c r="A1274" s="29">
        <f t="shared" si="19"/>
        <v>2000.7499999999038</v>
      </c>
      <c r="B1274">
        <v>10</v>
      </c>
      <c r="D1274" s="17">
        <v>50.5</v>
      </c>
      <c r="G1274" s="17">
        <v>1895.4999999999995</v>
      </c>
      <c r="H1274">
        <v>7</v>
      </c>
      <c r="J1274" s="17">
        <v>66.7</v>
      </c>
    </row>
    <row r="1275" spans="1:10" ht="12.75">
      <c r="A1275" s="29">
        <f t="shared" si="19"/>
        <v>2000.833333333237</v>
      </c>
      <c r="B1275">
        <v>11</v>
      </c>
      <c r="D1275" s="17">
        <v>32.4</v>
      </c>
      <c r="G1275" s="17">
        <v>1905.4999999999905</v>
      </c>
      <c r="H1275">
        <v>7</v>
      </c>
      <c r="J1275" s="17">
        <v>66.7</v>
      </c>
    </row>
    <row r="1276" spans="1:10" ht="12.75">
      <c r="A1276" s="29">
        <f t="shared" si="19"/>
        <v>2000.9166666665703</v>
      </c>
      <c r="B1276">
        <v>12</v>
      </c>
      <c r="D1276" s="17">
        <v>8.6</v>
      </c>
      <c r="G1276" s="17">
        <v>1921.5833333333092</v>
      </c>
      <c r="H1276">
        <v>8</v>
      </c>
      <c r="J1276" s="17">
        <v>66.7</v>
      </c>
    </row>
    <row r="1277" spans="1:10" ht="12.75">
      <c r="A1277" s="29">
        <f t="shared" si="19"/>
        <v>2000.9999999999036</v>
      </c>
      <c r="B1277">
        <v>1</v>
      </c>
      <c r="D1277" s="17">
        <v>19.1</v>
      </c>
      <c r="G1277" s="17">
        <v>1954.4166666666126</v>
      </c>
      <c r="H1277">
        <v>6</v>
      </c>
      <c r="J1277" s="17">
        <v>66.7</v>
      </c>
    </row>
    <row r="1278" spans="1:10" ht="12.75">
      <c r="A1278" s="29">
        <f t="shared" si="19"/>
        <v>2001.0833333332369</v>
      </c>
      <c r="B1278">
        <v>2</v>
      </c>
      <c r="D1278" s="17">
        <v>14.9</v>
      </c>
      <c r="G1278" s="17">
        <v>1958.5833333332755</v>
      </c>
      <c r="H1278">
        <v>8</v>
      </c>
      <c r="J1278" s="17">
        <v>66.7</v>
      </c>
    </row>
    <row r="1279" spans="1:10" ht="12.75">
      <c r="A1279" s="29">
        <f t="shared" si="19"/>
        <v>2001.16666666657</v>
      </c>
      <c r="B1279">
        <v>3</v>
      </c>
      <c r="D1279" s="17">
        <v>28</v>
      </c>
      <c r="G1279" s="17">
        <v>1968.5833333332664</v>
      </c>
      <c r="H1279">
        <v>8</v>
      </c>
      <c r="J1279" s="17">
        <v>66.7</v>
      </c>
    </row>
    <row r="1280" spans="1:10" ht="12.75">
      <c r="A1280" s="29">
        <f t="shared" si="19"/>
        <v>2001.2499999999034</v>
      </c>
      <c r="B1280">
        <v>4</v>
      </c>
      <c r="D1280" s="17">
        <v>46.8</v>
      </c>
      <c r="G1280" s="17">
        <v>1981.5833333332546</v>
      </c>
      <c r="H1280">
        <v>8</v>
      </c>
      <c r="J1280" s="17">
        <v>66.7</v>
      </c>
    </row>
    <row r="1281" spans="1:10" ht="12.75">
      <c r="A1281" s="29">
        <f t="shared" si="19"/>
        <v>2001.3333333332366</v>
      </c>
      <c r="B1281">
        <v>5</v>
      </c>
      <c r="D1281" s="17">
        <v>57</v>
      </c>
      <c r="G1281" s="17">
        <v>1990.5833333332464</v>
      </c>
      <c r="H1281">
        <v>8</v>
      </c>
      <c r="J1281" s="17">
        <v>66.7</v>
      </c>
    </row>
    <row r="1282" spans="1:10" ht="12.75">
      <c r="A1282" s="29">
        <f t="shared" si="19"/>
        <v>2001.4166666665699</v>
      </c>
      <c r="B1282">
        <v>6</v>
      </c>
      <c r="D1282" s="17">
        <v>64.4</v>
      </c>
      <c r="G1282" s="17">
        <v>1918.4999999999786</v>
      </c>
      <c r="H1282">
        <v>7</v>
      </c>
      <c r="J1282" s="17">
        <v>66.9</v>
      </c>
    </row>
    <row r="1283" spans="1:10" ht="12.75">
      <c r="A1283" s="29">
        <f t="shared" si="19"/>
        <v>2001.4999999999031</v>
      </c>
      <c r="B1283">
        <v>7</v>
      </c>
      <c r="D1283" s="17">
        <v>70</v>
      </c>
      <c r="G1283" s="17">
        <v>1978.499999999924</v>
      </c>
      <c r="H1283">
        <v>7</v>
      </c>
      <c r="J1283" s="17">
        <v>66.9</v>
      </c>
    </row>
    <row r="1284" spans="1:10" ht="12.75">
      <c r="A1284" s="29">
        <f t="shared" si="19"/>
        <v>2001.5833333332364</v>
      </c>
      <c r="B1284">
        <v>8</v>
      </c>
      <c r="D1284" s="17">
        <v>69.7</v>
      </c>
      <c r="G1284" s="17">
        <v>1989.5833333332473</v>
      </c>
      <c r="H1284">
        <v>8</v>
      </c>
      <c r="J1284" s="17">
        <v>66.9</v>
      </c>
    </row>
    <row r="1285" spans="1:10" ht="12.75">
      <c r="A1285" s="29">
        <f t="shared" si="19"/>
        <v>2001.6666666665697</v>
      </c>
      <c r="B1285">
        <v>9</v>
      </c>
      <c r="D1285" s="17">
        <v>57.3</v>
      </c>
      <c r="G1285" s="17">
        <v>2004.4999999999004</v>
      </c>
      <c r="H1285">
        <v>7</v>
      </c>
      <c r="J1285" s="17">
        <v>66.9</v>
      </c>
    </row>
    <row r="1286" spans="1:10" ht="12.75">
      <c r="A1286" s="29">
        <f t="shared" si="19"/>
        <v>2001.749999999903</v>
      </c>
      <c r="B1286">
        <v>10</v>
      </c>
      <c r="D1286" s="17">
        <v>46.1</v>
      </c>
      <c r="G1286" s="17">
        <v>2007.4166666665644</v>
      </c>
      <c r="H1286">
        <v>6</v>
      </c>
      <c r="J1286" s="17">
        <v>66.9</v>
      </c>
    </row>
    <row r="1287" spans="1:10" ht="12.75">
      <c r="A1287" s="29">
        <f aca="true" t="shared" si="20" ref="A1287:A1350">A1286+1/12</f>
        <v>2001.8333333332362</v>
      </c>
      <c r="B1287">
        <v>11</v>
      </c>
      <c r="D1287" s="17">
        <v>43.2</v>
      </c>
      <c r="G1287" s="17">
        <v>1905.5833333333237</v>
      </c>
      <c r="H1287">
        <v>8</v>
      </c>
      <c r="J1287" s="17">
        <v>67</v>
      </c>
    </row>
    <row r="1288" spans="1:10" ht="12.75">
      <c r="A1288" s="29">
        <f t="shared" si="20"/>
        <v>2001.9166666665694</v>
      </c>
      <c r="B1288">
        <v>12</v>
      </c>
      <c r="D1288" s="17">
        <v>27.5</v>
      </c>
      <c r="G1288" s="17">
        <v>1943.4166666666226</v>
      </c>
      <c r="H1288">
        <v>6</v>
      </c>
      <c r="J1288" s="17">
        <v>67</v>
      </c>
    </row>
    <row r="1289" spans="1:10" ht="12.75">
      <c r="A1289" s="29">
        <f t="shared" si="20"/>
        <v>2001.9999999999027</v>
      </c>
      <c r="B1289">
        <v>1</v>
      </c>
      <c r="D1289" s="17">
        <v>24</v>
      </c>
      <c r="G1289" s="17">
        <v>1975.58333333326</v>
      </c>
      <c r="H1289">
        <v>8</v>
      </c>
      <c r="J1289" s="17">
        <v>67</v>
      </c>
    </row>
    <row r="1290" spans="1:10" ht="12.75">
      <c r="A1290" s="29">
        <f t="shared" si="20"/>
        <v>2002.083333333236</v>
      </c>
      <c r="B1290">
        <v>2</v>
      </c>
      <c r="D1290" s="17">
        <v>26.7</v>
      </c>
      <c r="G1290" s="17">
        <v>1994.4999999999095</v>
      </c>
      <c r="H1290">
        <v>7</v>
      </c>
      <c r="J1290" s="17">
        <v>67</v>
      </c>
    </row>
    <row r="1291" spans="1:10" ht="12.75">
      <c r="A1291" s="29">
        <f t="shared" si="20"/>
        <v>2002.1666666665692</v>
      </c>
      <c r="B1291">
        <v>3</v>
      </c>
      <c r="D1291" s="17">
        <v>24.8</v>
      </c>
      <c r="G1291" s="17">
        <v>1932.4166666666326</v>
      </c>
      <c r="H1291">
        <v>6</v>
      </c>
      <c r="J1291" s="17">
        <v>67.1</v>
      </c>
    </row>
    <row r="1292" spans="1:10" ht="12.75">
      <c r="A1292" s="29">
        <f t="shared" si="20"/>
        <v>2002.2499999999025</v>
      </c>
      <c r="B1292">
        <v>4</v>
      </c>
      <c r="D1292" s="17">
        <v>42.9</v>
      </c>
      <c r="G1292" s="17">
        <v>1939.5833333332928</v>
      </c>
      <c r="H1292">
        <v>8</v>
      </c>
      <c r="J1292" s="17">
        <v>67.1</v>
      </c>
    </row>
    <row r="1293" spans="1:10" ht="12.75">
      <c r="A1293" s="29">
        <f t="shared" si="20"/>
        <v>2002.3333333332357</v>
      </c>
      <c r="B1293">
        <v>5</v>
      </c>
      <c r="D1293" s="17">
        <v>50.8</v>
      </c>
      <c r="G1293" s="17">
        <v>1956.4166666666108</v>
      </c>
      <c r="H1293">
        <v>6</v>
      </c>
      <c r="J1293" s="17">
        <v>67.1</v>
      </c>
    </row>
    <row r="1294" spans="1:10" ht="12.75">
      <c r="A1294" s="29">
        <f t="shared" si="20"/>
        <v>2002.416666666569</v>
      </c>
      <c r="B1294">
        <v>6</v>
      </c>
      <c r="D1294" s="17">
        <v>66.4</v>
      </c>
      <c r="G1294" s="17">
        <v>1960.4999999999404</v>
      </c>
      <c r="H1294">
        <v>7</v>
      </c>
      <c r="J1294" s="17">
        <v>67.1</v>
      </c>
    </row>
    <row r="1295" spans="1:10" ht="12.75">
      <c r="A1295" s="29">
        <f t="shared" si="20"/>
        <v>2002.4999999999022</v>
      </c>
      <c r="B1295">
        <v>7</v>
      </c>
      <c r="D1295" s="17">
        <v>72.7</v>
      </c>
      <c r="G1295" s="17">
        <v>1978.5833333332573</v>
      </c>
      <c r="H1295">
        <v>8</v>
      </c>
      <c r="J1295" s="17">
        <v>67.1</v>
      </c>
    </row>
    <row r="1296" spans="1:10" ht="12.75">
      <c r="A1296" s="29">
        <f t="shared" si="20"/>
        <v>2002.5833333332355</v>
      </c>
      <c r="B1296">
        <v>8</v>
      </c>
      <c r="D1296" s="17">
        <v>67.4</v>
      </c>
      <c r="G1296" s="17">
        <v>1996.583333333241</v>
      </c>
      <c r="H1296">
        <v>8</v>
      </c>
      <c r="J1296" s="17">
        <v>67.1</v>
      </c>
    </row>
    <row r="1297" spans="1:10" ht="12.75">
      <c r="A1297" s="29">
        <f t="shared" si="20"/>
        <v>2002.6666666665687</v>
      </c>
      <c r="B1297">
        <v>9</v>
      </c>
      <c r="D1297" s="17">
        <v>61.6</v>
      </c>
      <c r="G1297" s="17">
        <v>2012.4166666665599</v>
      </c>
      <c r="H1297">
        <v>6</v>
      </c>
      <c r="J1297" s="17">
        <v>67.1</v>
      </c>
    </row>
    <row r="1298" spans="1:10" ht="12.75">
      <c r="A1298" s="29">
        <f t="shared" si="20"/>
        <v>2002.749999999902</v>
      </c>
      <c r="B1298">
        <v>10</v>
      </c>
      <c r="D1298" s="17">
        <v>42.1</v>
      </c>
      <c r="G1298" s="17">
        <v>2012.5833333332264</v>
      </c>
      <c r="H1298">
        <v>8</v>
      </c>
      <c r="J1298" s="17">
        <v>67.1</v>
      </c>
    </row>
    <row r="1299" spans="1:10" ht="12.75">
      <c r="A1299" s="29">
        <f t="shared" si="20"/>
        <v>2002.8333333332353</v>
      </c>
      <c r="B1299">
        <v>11</v>
      </c>
      <c r="D1299" s="17">
        <v>31.4</v>
      </c>
      <c r="G1299" s="17">
        <v>2014.5833333332246</v>
      </c>
      <c r="H1299">
        <v>8</v>
      </c>
      <c r="J1299" s="17">
        <v>67.1</v>
      </c>
    </row>
    <row r="1300" spans="1:10" ht="12.75">
      <c r="A1300" s="29">
        <f t="shared" si="20"/>
        <v>2002.9166666665685</v>
      </c>
      <c r="B1300">
        <v>12</v>
      </c>
      <c r="D1300" s="17">
        <v>24.2</v>
      </c>
      <c r="G1300" s="17">
        <v>1895.5833333333328</v>
      </c>
      <c r="H1300">
        <v>8</v>
      </c>
      <c r="J1300" s="17">
        <v>67.2</v>
      </c>
    </row>
    <row r="1301" spans="1:10" ht="12.75">
      <c r="A1301" s="29">
        <f t="shared" si="20"/>
        <v>2002.9999999999018</v>
      </c>
      <c r="B1301">
        <v>1</v>
      </c>
      <c r="D1301" s="17">
        <v>13.7</v>
      </c>
      <c r="G1301" s="17">
        <v>1906.4999999999895</v>
      </c>
      <c r="H1301">
        <v>7</v>
      </c>
      <c r="J1301" s="17">
        <v>67.2</v>
      </c>
    </row>
    <row r="1302" spans="1:10" ht="12.75">
      <c r="A1302" s="29">
        <f t="shared" si="20"/>
        <v>2003.083333333235</v>
      </c>
      <c r="B1302">
        <v>2</v>
      </c>
      <c r="D1302" s="17">
        <v>13.7</v>
      </c>
      <c r="G1302" s="17">
        <v>1951.4999999999486</v>
      </c>
      <c r="H1302">
        <v>7</v>
      </c>
      <c r="J1302" s="17">
        <v>67.2</v>
      </c>
    </row>
    <row r="1303" spans="1:10" ht="12.75">
      <c r="A1303" s="29">
        <f t="shared" si="20"/>
        <v>2003.1666666665683</v>
      </c>
      <c r="B1303">
        <v>3</v>
      </c>
      <c r="D1303" s="17">
        <v>29.1</v>
      </c>
      <c r="G1303" s="17">
        <v>1941.583333333291</v>
      </c>
      <c r="H1303">
        <v>8</v>
      </c>
      <c r="J1303" s="17">
        <v>67.3</v>
      </c>
    </row>
    <row r="1304" spans="1:10" ht="12.75">
      <c r="A1304" s="29">
        <f t="shared" si="20"/>
        <v>2003.2499999999015</v>
      </c>
      <c r="B1304">
        <v>4</v>
      </c>
      <c r="D1304" s="17">
        <v>42.6</v>
      </c>
      <c r="G1304" s="17">
        <v>1970.5833333332646</v>
      </c>
      <c r="H1304">
        <v>8</v>
      </c>
      <c r="J1304" s="17">
        <v>67.3</v>
      </c>
    </row>
    <row r="1305" spans="1:10" ht="12.75">
      <c r="A1305" s="29">
        <f t="shared" si="20"/>
        <v>2003.3333333332348</v>
      </c>
      <c r="B1305">
        <v>5</v>
      </c>
      <c r="D1305" s="17">
        <v>53.8</v>
      </c>
      <c r="G1305" s="17">
        <v>1907.4999999999886</v>
      </c>
      <c r="H1305">
        <v>7</v>
      </c>
      <c r="J1305" s="17">
        <v>67.4</v>
      </c>
    </row>
    <row r="1306" spans="1:10" ht="12.75">
      <c r="A1306" s="29">
        <f t="shared" si="20"/>
        <v>2003.416666666568</v>
      </c>
      <c r="B1306">
        <v>6</v>
      </c>
      <c r="D1306" s="17">
        <v>63.1</v>
      </c>
      <c r="G1306" s="17">
        <v>1925.4999999999723</v>
      </c>
      <c r="H1306">
        <v>7</v>
      </c>
      <c r="J1306" s="17">
        <v>67.4</v>
      </c>
    </row>
    <row r="1307" spans="1:10" ht="12.75">
      <c r="A1307" s="29">
        <f t="shared" si="20"/>
        <v>2003.4999999999013</v>
      </c>
      <c r="B1307">
        <v>7</v>
      </c>
      <c r="D1307" s="17">
        <v>68.4</v>
      </c>
      <c r="G1307" s="17">
        <v>1925.5833333333055</v>
      </c>
      <c r="H1307">
        <v>8</v>
      </c>
      <c r="J1307" s="17">
        <v>67.4</v>
      </c>
    </row>
    <row r="1308" spans="1:10" ht="12.75">
      <c r="A1308" s="29">
        <f t="shared" si="20"/>
        <v>2003.5833333332346</v>
      </c>
      <c r="B1308">
        <v>8</v>
      </c>
      <c r="D1308" s="17">
        <v>70.1</v>
      </c>
      <c r="G1308" s="17">
        <v>1935.5833333332964</v>
      </c>
      <c r="H1308">
        <v>8</v>
      </c>
      <c r="J1308" s="17">
        <v>67.4</v>
      </c>
    </row>
    <row r="1309" spans="1:10" ht="12.75">
      <c r="A1309" s="29">
        <f t="shared" si="20"/>
        <v>2003.6666666665678</v>
      </c>
      <c r="B1309">
        <v>9</v>
      </c>
      <c r="D1309" s="17">
        <v>59.4</v>
      </c>
      <c r="G1309" s="17">
        <v>1980.5833333332555</v>
      </c>
      <c r="H1309">
        <v>8</v>
      </c>
      <c r="J1309" s="17">
        <v>67.4</v>
      </c>
    </row>
    <row r="1310" spans="1:10" ht="12.75">
      <c r="A1310" s="29">
        <f t="shared" si="20"/>
        <v>2003.749999999901</v>
      </c>
      <c r="B1310">
        <v>10</v>
      </c>
      <c r="D1310" s="17">
        <v>46.8</v>
      </c>
      <c r="G1310" s="17">
        <v>2002.5833333332355</v>
      </c>
      <c r="H1310">
        <v>8</v>
      </c>
      <c r="J1310" s="17">
        <v>67.4</v>
      </c>
    </row>
    <row r="1311" spans="1:10" ht="12.75">
      <c r="A1311" s="29">
        <f t="shared" si="20"/>
        <v>2003.8333333332343</v>
      </c>
      <c r="B1311">
        <v>11</v>
      </c>
      <c r="D1311" s="17">
        <v>32.9</v>
      </c>
      <c r="G1311" s="17">
        <v>1896.583333333332</v>
      </c>
      <c r="H1311">
        <v>8</v>
      </c>
      <c r="J1311" s="17">
        <v>67.5</v>
      </c>
    </row>
    <row r="1312" spans="1:10" ht="12.75">
      <c r="A1312" s="29">
        <f t="shared" si="20"/>
        <v>2003.9166666665676</v>
      </c>
      <c r="B1312">
        <v>12</v>
      </c>
      <c r="D1312" s="17">
        <v>24.8</v>
      </c>
      <c r="G1312" s="17">
        <v>1900.499999999995</v>
      </c>
      <c r="H1312">
        <v>7</v>
      </c>
      <c r="J1312" s="17">
        <v>67.5</v>
      </c>
    </row>
    <row r="1313" spans="1:10" ht="12.75">
      <c r="A1313" s="29">
        <f t="shared" si="20"/>
        <v>2003.9999999999009</v>
      </c>
      <c r="B1313">
        <v>1</v>
      </c>
      <c r="D1313" s="17">
        <v>10.7</v>
      </c>
      <c r="G1313" s="17">
        <v>1903.4999999999923</v>
      </c>
      <c r="H1313">
        <v>7</v>
      </c>
      <c r="J1313" s="17">
        <v>67.5</v>
      </c>
    </row>
    <row r="1314" spans="1:10" ht="12.75">
      <c r="A1314" s="29">
        <f t="shared" si="20"/>
        <v>2004.0833333332341</v>
      </c>
      <c r="B1314">
        <v>2</v>
      </c>
      <c r="D1314" s="17">
        <v>20.8</v>
      </c>
      <c r="G1314" s="17">
        <v>1913.5833333333164</v>
      </c>
      <c r="H1314">
        <v>8</v>
      </c>
      <c r="J1314" s="17">
        <v>67.5</v>
      </c>
    </row>
    <row r="1315" spans="1:10" ht="12.75">
      <c r="A1315" s="29">
        <f t="shared" si="20"/>
        <v>2004.1666666665674</v>
      </c>
      <c r="B1315">
        <v>3</v>
      </c>
      <c r="D1315" s="17">
        <v>33.6</v>
      </c>
      <c r="G1315" s="17">
        <v>1922.5833333333082</v>
      </c>
      <c r="H1315">
        <v>8</v>
      </c>
      <c r="J1315" s="17">
        <v>67.5</v>
      </c>
    </row>
    <row r="1316" spans="1:10" ht="12.75">
      <c r="A1316" s="29">
        <f t="shared" si="20"/>
        <v>2004.2499999999006</v>
      </c>
      <c r="B1316">
        <v>4</v>
      </c>
      <c r="D1316" s="17">
        <v>44.6</v>
      </c>
      <c r="G1316" s="17">
        <v>1913.4999999999832</v>
      </c>
      <c r="H1316">
        <v>7</v>
      </c>
      <c r="J1316" s="17">
        <v>67.6</v>
      </c>
    </row>
    <row r="1317" spans="1:10" ht="12.75">
      <c r="A1317" s="29">
        <f t="shared" si="20"/>
        <v>2004.333333333234</v>
      </c>
      <c r="B1317">
        <v>5</v>
      </c>
      <c r="D1317" s="17">
        <v>53.1</v>
      </c>
      <c r="G1317" s="17">
        <v>1968.4999999999332</v>
      </c>
      <c r="H1317">
        <v>7</v>
      </c>
      <c r="J1317" s="17">
        <v>67.6</v>
      </c>
    </row>
    <row r="1318" spans="1:10" ht="12.75">
      <c r="A1318" s="29">
        <f t="shared" si="20"/>
        <v>2004.4166666665672</v>
      </c>
      <c r="B1318">
        <v>6</v>
      </c>
      <c r="D1318" s="17">
        <v>62</v>
      </c>
      <c r="G1318" s="17">
        <v>1984.4999999999186</v>
      </c>
      <c r="H1318">
        <v>7</v>
      </c>
      <c r="J1318" s="17">
        <v>67.6</v>
      </c>
    </row>
    <row r="1319" spans="1:10" ht="12.75">
      <c r="A1319" s="29">
        <f t="shared" si="20"/>
        <v>2004.4999999999004</v>
      </c>
      <c r="B1319">
        <v>7</v>
      </c>
      <c r="D1319" s="17">
        <v>66.9</v>
      </c>
      <c r="G1319" s="17">
        <v>2000.499999999904</v>
      </c>
      <c r="H1319">
        <v>7</v>
      </c>
      <c r="J1319" s="17">
        <v>67.6</v>
      </c>
    </row>
    <row r="1320" spans="1:10" ht="12.75">
      <c r="A1320" s="29">
        <f t="shared" si="20"/>
        <v>2004.5833333332337</v>
      </c>
      <c r="B1320">
        <v>8</v>
      </c>
      <c r="D1320" s="17">
        <v>62.2</v>
      </c>
      <c r="G1320" s="17">
        <v>2000.5833333332373</v>
      </c>
      <c r="H1320">
        <v>8</v>
      </c>
      <c r="J1320" s="17">
        <v>67.6</v>
      </c>
    </row>
    <row r="1321" spans="1:10" ht="12.75">
      <c r="A1321" s="29">
        <f t="shared" si="20"/>
        <v>2004.666666666567</v>
      </c>
      <c r="B1321">
        <v>9</v>
      </c>
      <c r="D1321" s="17">
        <v>63.1</v>
      </c>
      <c r="G1321" s="17">
        <v>2013.5833333332255</v>
      </c>
      <c r="H1321">
        <v>8</v>
      </c>
      <c r="J1321" s="17">
        <v>67.6</v>
      </c>
    </row>
    <row r="1322" spans="1:10" ht="12.75">
      <c r="A1322" s="29">
        <f t="shared" si="20"/>
        <v>2004.7499999999002</v>
      </c>
      <c r="B1322">
        <v>10</v>
      </c>
      <c r="D1322" s="17">
        <v>48.2</v>
      </c>
      <c r="G1322" s="17">
        <v>1997.4999999999068</v>
      </c>
      <c r="H1322">
        <v>7</v>
      </c>
      <c r="J1322" s="17">
        <v>67.7</v>
      </c>
    </row>
    <row r="1323" spans="1:10" ht="12.75">
      <c r="A1323" s="29">
        <f t="shared" si="20"/>
        <v>2004.8333333332334</v>
      </c>
      <c r="B1323">
        <v>11</v>
      </c>
      <c r="D1323" s="17">
        <v>36.7</v>
      </c>
      <c r="G1323" s="17">
        <v>1901.5833333333273</v>
      </c>
      <c r="H1323">
        <v>8</v>
      </c>
      <c r="J1323" s="17">
        <v>67.8</v>
      </c>
    </row>
    <row r="1324" spans="1:10" ht="12.75">
      <c r="A1324" s="29">
        <f t="shared" si="20"/>
        <v>2004.9166666665667</v>
      </c>
      <c r="B1324">
        <v>12</v>
      </c>
      <c r="D1324" s="17">
        <v>20.4</v>
      </c>
      <c r="G1324" s="17">
        <v>1909.4999999999868</v>
      </c>
      <c r="H1324">
        <v>7</v>
      </c>
      <c r="J1324" s="17">
        <v>67.8</v>
      </c>
    </row>
    <row r="1325" spans="1:10" ht="12.75">
      <c r="A1325" s="29">
        <f t="shared" si="20"/>
        <v>2004.9999999999</v>
      </c>
      <c r="B1325">
        <v>1</v>
      </c>
      <c r="D1325" s="17">
        <v>14.2</v>
      </c>
      <c r="G1325" s="17">
        <v>1942.4999999999568</v>
      </c>
      <c r="H1325">
        <v>7</v>
      </c>
      <c r="J1325" s="17">
        <v>67.8</v>
      </c>
    </row>
    <row r="1326" spans="1:10" ht="12.75">
      <c r="A1326" s="29">
        <f t="shared" si="20"/>
        <v>2005.0833333332332</v>
      </c>
      <c r="B1326">
        <v>2</v>
      </c>
      <c r="D1326" s="17">
        <v>24.8</v>
      </c>
      <c r="G1326" s="17">
        <v>1944.499999999955</v>
      </c>
      <c r="H1326">
        <v>7</v>
      </c>
      <c r="J1326" s="17">
        <v>67.8</v>
      </c>
    </row>
    <row r="1327" spans="1:10" ht="12.75">
      <c r="A1327" s="29">
        <f t="shared" si="20"/>
        <v>2005.1666666665665</v>
      </c>
      <c r="B1327">
        <v>3</v>
      </c>
      <c r="D1327" s="17">
        <v>27.4</v>
      </c>
      <c r="G1327" s="17">
        <v>1969.4999999999322</v>
      </c>
      <c r="H1327">
        <v>7</v>
      </c>
      <c r="J1327" s="17">
        <v>67.8</v>
      </c>
    </row>
    <row r="1328" spans="1:10" ht="12.75">
      <c r="A1328" s="29">
        <f t="shared" si="20"/>
        <v>2005.2499999998997</v>
      </c>
      <c r="B1328">
        <v>4</v>
      </c>
      <c r="D1328" s="17">
        <v>47.7</v>
      </c>
      <c r="G1328" s="17">
        <v>1971.4166666665972</v>
      </c>
      <c r="H1328">
        <v>6</v>
      </c>
      <c r="J1328" s="17">
        <v>67.8</v>
      </c>
    </row>
    <row r="1329" spans="1:10" ht="12.75">
      <c r="A1329" s="29">
        <f t="shared" si="20"/>
        <v>2005.333333333233</v>
      </c>
      <c r="B1329">
        <v>5</v>
      </c>
      <c r="D1329" s="17">
        <v>52.7</v>
      </c>
      <c r="G1329" s="17">
        <v>1990.4999999999131</v>
      </c>
      <c r="H1329">
        <v>7</v>
      </c>
      <c r="J1329" s="17">
        <v>67.8</v>
      </c>
    </row>
    <row r="1330" spans="1:10" ht="12.75">
      <c r="A1330" s="29">
        <f t="shared" si="20"/>
        <v>2005.4166666665662</v>
      </c>
      <c r="B1330">
        <v>6</v>
      </c>
      <c r="D1330" s="17">
        <v>69.4</v>
      </c>
      <c r="G1330" s="17">
        <v>1960.5833333332737</v>
      </c>
      <c r="H1330">
        <v>8</v>
      </c>
      <c r="J1330" s="17">
        <v>67.9</v>
      </c>
    </row>
    <row r="1331" spans="1:10" ht="12.75">
      <c r="A1331" s="29">
        <f t="shared" si="20"/>
        <v>2005.4999999998995</v>
      </c>
      <c r="B1331">
        <v>7</v>
      </c>
      <c r="D1331" s="17">
        <v>70.7</v>
      </c>
      <c r="G1331" s="17">
        <v>1961.5833333332728</v>
      </c>
      <c r="H1331">
        <v>8</v>
      </c>
      <c r="J1331" s="17">
        <v>67.9</v>
      </c>
    </row>
    <row r="1332" spans="1:10" ht="12.75">
      <c r="A1332" s="29">
        <f t="shared" si="20"/>
        <v>2005.5833333332328</v>
      </c>
      <c r="B1332">
        <v>8</v>
      </c>
      <c r="D1332" s="17">
        <v>68.2</v>
      </c>
      <c r="G1332" s="17">
        <v>1985.4999999999177</v>
      </c>
      <c r="H1332">
        <v>7</v>
      </c>
      <c r="J1332" s="17">
        <v>67.9</v>
      </c>
    </row>
    <row r="1333" spans="1:10" ht="12.75">
      <c r="A1333" s="29">
        <f t="shared" si="20"/>
        <v>2005.666666666566</v>
      </c>
      <c r="B1333">
        <v>9</v>
      </c>
      <c r="D1333" s="17">
        <v>63.3</v>
      </c>
      <c r="G1333" s="17">
        <v>1993.4999999999104</v>
      </c>
      <c r="H1333">
        <v>7</v>
      </c>
      <c r="J1333" s="17">
        <v>67.9</v>
      </c>
    </row>
    <row r="1334" spans="1:10" ht="12.75">
      <c r="A1334" s="29">
        <f t="shared" si="20"/>
        <v>2005.7499999998993</v>
      </c>
      <c r="B1334">
        <v>10</v>
      </c>
      <c r="D1334" s="17">
        <v>49.6</v>
      </c>
      <c r="G1334" s="17">
        <v>1993.5833333332437</v>
      </c>
      <c r="H1334">
        <v>8</v>
      </c>
      <c r="J1334" s="17">
        <v>67.9</v>
      </c>
    </row>
    <row r="1335" spans="1:10" ht="12.75">
      <c r="A1335" s="29">
        <f t="shared" si="20"/>
        <v>2005.8333333332325</v>
      </c>
      <c r="B1335">
        <v>11</v>
      </c>
      <c r="D1335" s="17">
        <v>34.5</v>
      </c>
      <c r="G1335" s="17">
        <v>1918.5833333333119</v>
      </c>
      <c r="H1335">
        <v>8</v>
      </c>
      <c r="J1335" s="17">
        <v>68</v>
      </c>
    </row>
    <row r="1336" spans="1:10" ht="12.75">
      <c r="A1336" s="29">
        <f t="shared" si="20"/>
        <v>2005.9166666665658</v>
      </c>
      <c r="B1336">
        <v>12</v>
      </c>
      <c r="D1336" s="17">
        <v>18.3</v>
      </c>
      <c r="G1336" s="17">
        <v>1932.5833333332992</v>
      </c>
      <c r="H1336">
        <v>8</v>
      </c>
      <c r="J1336" s="17">
        <v>68</v>
      </c>
    </row>
    <row r="1337" spans="1:10" ht="12.75">
      <c r="A1337" s="29">
        <f t="shared" si="20"/>
        <v>2005.999999999899</v>
      </c>
      <c r="B1337">
        <v>1</v>
      </c>
      <c r="D1337" s="17">
        <v>27.7</v>
      </c>
      <c r="G1337" s="17">
        <v>1943.5833333332891</v>
      </c>
      <c r="H1337">
        <v>8</v>
      </c>
      <c r="J1337" s="17">
        <v>68</v>
      </c>
    </row>
    <row r="1338" spans="1:10" ht="12.75">
      <c r="A1338" s="29">
        <f t="shared" si="20"/>
        <v>2006.0833333332323</v>
      </c>
      <c r="B1338">
        <v>2</v>
      </c>
      <c r="D1338" s="17">
        <v>18.4</v>
      </c>
      <c r="G1338" s="17">
        <v>1949.4166666666172</v>
      </c>
      <c r="H1338">
        <v>6</v>
      </c>
      <c r="J1338" s="17">
        <v>68</v>
      </c>
    </row>
    <row r="1339" spans="1:10" ht="12.75">
      <c r="A1339" s="29">
        <f t="shared" si="20"/>
        <v>2006.1666666665656</v>
      </c>
      <c r="B1339">
        <v>3</v>
      </c>
      <c r="D1339" s="17">
        <v>31.6</v>
      </c>
      <c r="G1339" s="17">
        <v>1961.4999999999395</v>
      </c>
      <c r="H1339">
        <v>7</v>
      </c>
      <c r="J1339" s="17">
        <v>68</v>
      </c>
    </row>
    <row r="1340" spans="1:10" ht="12.75">
      <c r="A1340" s="29">
        <f t="shared" si="20"/>
        <v>2006.2499999998988</v>
      </c>
      <c r="B1340">
        <v>4</v>
      </c>
      <c r="D1340" s="17">
        <v>49</v>
      </c>
      <c r="G1340" s="17">
        <v>1987.4166666665826</v>
      </c>
      <c r="H1340">
        <v>6</v>
      </c>
      <c r="J1340" s="17">
        <v>68</v>
      </c>
    </row>
    <row r="1341" spans="1:10" ht="12.75">
      <c r="A1341" s="29">
        <f t="shared" si="20"/>
        <v>2006.333333333232</v>
      </c>
      <c r="B1341">
        <v>5</v>
      </c>
      <c r="D1341" s="17">
        <v>56.5</v>
      </c>
      <c r="G1341" s="17">
        <v>2006.5833333332318</v>
      </c>
      <c r="H1341">
        <v>8</v>
      </c>
      <c r="J1341" s="17">
        <v>68</v>
      </c>
    </row>
    <row r="1342" spans="1:10" ht="12.75">
      <c r="A1342" s="29">
        <f t="shared" si="20"/>
        <v>2006.4166666665653</v>
      </c>
      <c r="B1342">
        <v>6</v>
      </c>
      <c r="D1342" s="17">
        <v>65.1</v>
      </c>
      <c r="G1342" s="17">
        <v>1912.499999999984</v>
      </c>
      <c r="H1342">
        <v>7</v>
      </c>
      <c r="J1342" s="17">
        <v>68.1</v>
      </c>
    </row>
    <row r="1343" spans="1:10" ht="12.75">
      <c r="A1343" s="29">
        <f t="shared" si="20"/>
        <v>2006.4999999998986</v>
      </c>
      <c r="B1343">
        <v>7</v>
      </c>
      <c r="D1343" s="17">
        <v>72.8</v>
      </c>
      <c r="G1343" s="17">
        <v>1926.4999999999714</v>
      </c>
      <c r="H1343">
        <v>7</v>
      </c>
      <c r="J1343" s="17">
        <v>68.1</v>
      </c>
    </row>
    <row r="1344" spans="1:10" ht="12.75">
      <c r="A1344" s="29">
        <f t="shared" si="20"/>
        <v>2006.5833333332318</v>
      </c>
      <c r="B1344">
        <v>8</v>
      </c>
      <c r="D1344" s="17">
        <v>68</v>
      </c>
      <c r="G1344" s="17">
        <v>1947.4999999999523</v>
      </c>
      <c r="H1344">
        <v>7</v>
      </c>
      <c r="J1344" s="17">
        <v>68.1</v>
      </c>
    </row>
    <row r="1345" spans="1:10" ht="12.75">
      <c r="A1345" s="29">
        <f t="shared" si="20"/>
        <v>2006.666666666565</v>
      </c>
      <c r="B1345">
        <v>9</v>
      </c>
      <c r="D1345" s="17">
        <v>56.4</v>
      </c>
      <c r="G1345" s="17">
        <v>1953.58333333328</v>
      </c>
      <c r="H1345">
        <v>8</v>
      </c>
      <c r="J1345" s="17">
        <v>68.1</v>
      </c>
    </row>
    <row r="1346" spans="1:10" ht="12.75">
      <c r="A1346" s="29">
        <f t="shared" si="20"/>
        <v>2006.7499999998984</v>
      </c>
      <c r="B1346">
        <v>10</v>
      </c>
      <c r="D1346" s="17">
        <v>42.9</v>
      </c>
      <c r="G1346" s="17">
        <v>1959.4999999999413</v>
      </c>
      <c r="H1346">
        <v>7</v>
      </c>
      <c r="J1346" s="17">
        <v>68.1</v>
      </c>
    </row>
    <row r="1347" spans="1:10" ht="12.75">
      <c r="A1347" s="29">
        <f t="shared" si="20"/>
        <v>2006.8333333332316</v>
      </c>
      <c r="B1347">
        <v>11</v>
      </c>
      <c r="D1347" s="17">
        <v>36.4</v>
      </c>
      <c r="G1347" s="17">
        <v>1991.5833333332455</v>
      </c>
      <c r="H1347">
        <v>8</v>
      </c>
      <c r="J1347" s="17">
        <v>68.1</v>
      </c>
    </row>
    <row r="1348" spans="1:10" ht="12.75">
      <c r="A1348" s="29">
        <f t="shared" si="20"/>
        <v>2006.9166666665649</v>
      </c>
      <c r="B1348">
        <v>12</v>
      </c>
      <c r="D1348" s="17">
        <v>27.2</v>
      </c>
      <c r="G1348" s="17">
        <v>1923.4166666666408</v>
      </c>
      <c r="H1348">
        <v>6</v>
      </c>
      <c r="J1348" s="17">
        <v>68.2</v>
      </c>
    </row>
    <row r="1349" spans="1:10" ht="12.75">
      <c r="A1349" s="29">
        <f t="shared" si="20"/>
        <v>2006.9999999998981</v>
      </c>
      <c r="B1349">
        <v>1</v>
      </c>
      <c r="D1349" s="17">
        <v>20.3</v>
      </c>
      <c r="G1349" s="17">
        <v>1981.4999999999213</v>
      </c>
      <c r="H1349">
        <v>7</v>
      </c>
      <c r="J1349" s="17">
        <v>68.2</v>
      </c>
    </row>
    <row r="1350" spans="1:10" ht="12.75">
      <c r="A1350" s="29">
        <f t="shared" si="20"/>
        <v>2007.0833333332314</v>
      </c>
      <c r="B1350">
        <v>2</v>
      </c>
      <c r="D1350" s="17">
        <v>11.7</v>
      </c>
      <c r="G1350" s="17">
        <v>1991.416666666579</v>
      </c>
      <c r="H1350">
        <v>6</v>
      </c>
      <c r="J1350" s="17">
        <v>68.2</v>
      </c>
    </row>
    <row r="1351" spans="1:10" ht="12.75">
      <c r="A1351" s="29">
        <f aca="true" t="shared" si="21" ref="A1351:A1414">A1350+1/12</f>
        <v>2007.1666666665647</v>
      </c>
      <c r="B1351">
        <v>3</v>
      </c>
      <c r="D1351" s="17">
        <v>34.6</v>
      </c>
      <c r="G1351" s="17">
        <v>2005.5833333332328</v>
      </c>
      <c r="H1351">
        <v>8</v>
      </c>
      <c r="J1351" s="17">
        <v>68.2</v>
      </c>
    </row>
    <row r="1352" spans="1:10" ht="12.75">
      <c r="A1352" s="29">
        <f t="shared" si="21"/>
        <v>2007.249999999898</v>
      </c>
      <c r="B1352">
        <v>4</v>
      </c>
      <c r="D1352" s="17">
        <v>42.8</v>
      </c>
      <c r="G1352" s="17">
        <v>1944.5833333332882</v>
      </c>
      <c r="H1352">
        <v>8</v>
      </c>
      <c r="J1352" s="17">
        <v>68.3</v>
      </c>
    </row>
    <row r="1353" spans="1:10" ht="12.75">
      <c r="A1353" s="29">
        <f t="shared" si="21"/>
        <v>2007.3333333332312</v>
      </c>
      <c r="B1353">
        <v>5</v>
      </c>
      <c r="D1353" s="17">
        <v>59.1</v>
      </c>
      <c r="G1353" s="17">
        <v>1948.5833333332846</v>
      </c>
      <c r="H1353">
        <v>8</v>
      </c>
      <c r="J1353" s="17">
        <v>68.3</v>
      </c>
    </row>
    <row r="1354" spans="1:10" ht="12.75">
      <c r="A1354" s="29">
        <f t="shared" si="21"/>
        <v>2007.4166666665644</v>
      </c>
      <c r="B1354">
        <v>6</v>
      </c>
      <c r="D1354" s="17">
        <v>66.9</v>
      </c>
      <c r="G1354" s="17">
        <v>1979.4999999999231</v>
      </c>
      <c r="H1354">
        <v>7</v>
      </c>
      <c r="J1354" s="17">
        <v>68.3</v>
      </c>
    </row>
    <row r="1355" spans="1:10" ht="12.75">
      <c r="A1355" s="29">
        <f t="shared" si="21"/>
        <v>2007.4999999998977</v>
      </c>
      <c r="B1355">
        <v>7</v>
      </c>
      <c r="D1355" s="17">
        <v>69.5</v>
      </c>
      <c r="G1355" s="17">
        <v>1988.4166666665817</v>
      </c>
      <c r="H1355">
        <v>6</v>
      </c>
      <c r="J1355" s="17">
        <v>68.3</v>
      </c>
    </row>
    <row r="1356" spans="1:10" ht="12.75">
      <c r="A1356" s="29">
        <f t="shared" si="21"/>
        <v>2007.583333333231</v>
      </c>
      <c r="B1356">
        <v>8</v>
      </c>
      <c r="D1356" s="17">
        <v>68.4</v>
      </c>
      <c r="G1356" s="17">
        <v>2011.5833333332273</v>
      </c>
      <c r="H1356">
        <v>8</v>
      </c>
      <c r="J1356" s="17">
        <v>68.3</v>
      </c>
    </row>
    <row r="1357" spans="1:10" ht="12.75">
      <c r="A1357" s="29">
        <f t="shared" si="21"/>
        <v>2007.6666666665642</v>
      </c>
      <c r="B1357">
        <v>9</v>
      </c>
      <c r="D1357" s="17">
        <v>61.1</v>
      </c>
      <c r="G1357" s="17">
        <v>1931.4166666666335</v>
      </c>
      <c r="H1357">
        <v>6</v>
      </c>
      <c r="J1357" s="17">
        <v>68.4</v>
      </c>
    </row>
    <row r="1358" spans="1:10" ht="12.75">
      <c r="A1358" s="29">
        <f t="shared" si="21"/>
        <v>2007.7499999998975</v>
      </c>
      <c r="B1358">
        <v>10</v>
      </c>
      <c r="D1358" s="17">
        <v>52.6</v>
      </c>
      <c r="G1358" s="17">
        <v>1949.5833333332837</v>
      </c>
      <c r="H1358">
        <v>8</v>
      </c>
      <c r="J1358" s="17">
        <v>68.4</v>
      </c>
    </row>
    <row r="1359" spans="1:10" ht="12.75">
      <c r="A1359" s="29">
        <f t="shared" si="21"/>
        <v>2007.8333333332307</v>
      </c>
      <c r="B1359">
        <v>11</v>
      </c>
      <c r="D1359" s="17">
        <v>32.8</v>
      </c>
      <c r="G1359" s="17">
        <v>1953.4999999999468</v>
      </c>
      <c r="H1359">
        <v>7</v>
      </c>
      <c r="J1359" s="17">
        <v>68.4</v>
      </c>
    </row>
    <row r="1360" spans="1:10" ht="12.75">
      <c r="A1360" s="29">
        <f t="shared" si="21"/>
        <v>2007.916666666564</v>
      </c>
      <c r="B1360">
        <v>12</v>
      </c>
      <c r="D1360" s="17">
        <v>17.1</v>
      </c>
      <c r="G1360" s="17">
        <v>1991.4999999999122</v>
      </c>
      <c r="H1360">
        <v>7</v>
      </c>
      <c r="J1360" s="17">
        <v>68.4</v>
      </c>
    </row>
    <row r="1361" spans="1:10" ht="12.75">
      <c r="A1361" s="29">
        <f t="shared" si="21"/>
        <v>2007.9999999998972</v>
      </c>
      <c r="B1361">
        <v>1</v>
      </c>
      <c r="D1361" s="17">
        <v>14.7</v>
      </c>
      <c r="G1361" s="17">
        <v>2003.4999999999013</v>
      </c>
      <c r="H1361">
        <v>7</v>
      </c>
      <c r="J1361" s="17">
        <v>68.4</v>
      </c>
    </row>
    <row r="1362" spans="1:10" ht="12.75">
      <c r="A1362" s="29">
        <f t="shared" si="21"/>
        <v>2008.0833333332305</v>
      </c>
      <c r="B1362">
        <v>2</v>
      </c>
      <c r="D1362" s="17">
        <v>13.2</v>
      </c>
      <c r="G1362" s="17">
        <v>2007.583333333231</v>
      </c>
      <c r="H1362">
        <v>8</v>
      </c>
      <c r="J1362" s="17">
        <v>68.4</v>
      </c>
    </row>
    <row r="1363" spans="1:10" ht="12.75">
      <c r="A1363" s="29">
        <f t="shared" si="21"/>
        <v>2008.1666666665637</v>
      </c>
      <c r="B1363">
        <v>3</v>
      </c>
      <c r="D1363" s="17">
        <v>25.4</v>
      </c>
      <c r="G1363" s="17">
        <v>2015.4999999998904</v>
      </c>
      <c r="H1363">
        <v>7</v>
      </c>
      <c r="J1363" s="17">
        <v>68.4</v>
      </c>
    </row>
    <row r="1364" spans="1:10" ht="12.75">
      <c r="A1364" s="29">
        <f t="shared" si="21"/>
        <v>2008.249999999897</v>
      </c>
      <c r="B1364">
        <v>4</v>
      </c>
      <c r="D1364" s="17">
        <v>42.9</v>
      </c>
      <c r="G1364" s="17">
        <v>1906.5833333333228</v>
      </c>
      <c r="H1364">
        <v>8</v>
      </c>
      <c r="J1364" s="17">
        <v>68.5</v>
      </c>
    </row>
    <row r="1365" spans="1:10" ht="12.75">
      <c r="A1365" s="29">
        <f t="shared" si="21"/>
        <v>2008.3333333332303</v>
      </c>
      <c r="B1365">
        <v>5</v>
      </c>
      <c r="D1365" s="17">
        <v>52.1</v>
      </c>
      <c r="G1365" s="17">
        <v>1916.5833333333137</v>
      </c>
      <c r="H1365">
        <v>8</v>
      </c>
      <c r="J1365" s="17">
        <v>68.5</v>
      </c>
    </row>
    <row r="1366" spans="1:10" ht="12.75">
      <c r="A1366" s="29">
        <f t="shared" si="21"/>
        <v>2008.4166666665635</v>
      </c>
      <c r="B1366">
        <v>6</v>
      </c>
      <c r="D1366" s="17">
        <v>64.5</v>
      </c>
      <c r="G1366" s="17">
        <v>1928.4999999999695</v>
      </c>
      <c r="H1366">
        <v>7</v>
      </c>
      <c r="J1366" s="17">
        <v>68.5</v>
      </c>
    </row>
    <row r="1367" spans="1:10" ht="12.75">
      <c r="A1367" s="29">
        <f t="shared" si="21"/>
        <v>2008.4999999998968</v>
      </c>
      <c r="B1367">
        <v>7</v>
      </c>
      <c r="D1367" s="17">
        <v>69</v>
      </c>
      <c r="G1367" s="17">
        <v>1995.4166666665753</v>
      </c>
      <c r="H1367">
        <v>6</v>
      </c>
      <c r="J1367" s="17">
        <v>68.5</v>
      </c>
    </row>
    <row r="1368" spans="1:10" ht="12.75">
      <c r="A1368" s="29">
        <f t="shared" si="21"/>
        <v>2008.58333333323</v>
      </c>
      <c r="B1368">
        <v>8</v>
      </c>
      <c r="D1368" s="17">
        <v>66.5</v>
      </c>
      <c r="G1368" s="17">
        <v>1896.4999999999986</v>
      </c>
      <c r="H1368">
        <v>7</v>
      </c>
      <c r="J1368" s="17">
        <v>68.6</v>
      </c>
    </row>
    <row r="1369" spans="1:10" ht="12.75">
      <c r="A1369" s="29">
        <f t="shared" si="21"/>
        <v>2008.6666666665633</v>
      </c>
      <c r="B1369">
        <v>9</v>
      </c>
      <c r="D1369" s="17">
        <v>60.5</v>
      </c>
      <c r="G1369" s="17">
        <v>1899.5833333333292</v>
      </c>
      <c r="H1369">
        <v>8</v>
      </c>
      <c r="J1369" s="17">
        <v>68.6</v>
      </c>
    </row>
    <row r="1370" spans="1:10" ht="12.75">
      <c r="A1370" s="29">
        <f t="shared" si="21"/>
        <v>2008.7499999998965</v>
      </c>
      <c r="B1370">
        <v>10</v>
      </c>
      <c r="D1370" s="17">
        <v>46.7</v>
      </c>
      <c r="G1370" s="17">
        <v>1934.4166666666308</v>
      </c>
      <c r="H1370">
        <v>6</v>
      </c>
      <c r="J1370" s="17">
        <v>68.6</v>
      </c>
    </row>
    <row r="1371" spans="1:10" ht="12.75">
      <c r="A1371" s="29">
        <f t="shared" si="21"/>
        <v>2008.8333333332298</v>
      </c>
      <c r="B1371">
        <v>11</v>
      </c>
      <c r="D1371" s="17">
        <v>33.3</v>
      </c>
      <c r="G1371" s="17">
        <v>1908.4999999999877</v>
      </c>
      <c r="H1371">
        <v>7</v>
      </c>
      <c r="J1371" s="17">
        <v>68.7</v>
      </c>
    </row>
    <row r="1372" spans="1:10" ht="12.75">
      <c r="A1372" s="29">
        <f t="shared" si="21"/>
        <v>2008.916666666563</v>
      </c>
      <c r="B1372">
        <v>12</v>
      </c>
      <c r="D1372" s="17">
        <v>12.7</v>
      </c>
      <c r="G1372" s="17">
        <v>1911.499999999985</v>
      </c>
      <c r="H1372">
        <v>7</v>
      </c>
      <c r="J1372" s="17">
        <v>68.7</v>
      </c>
    </row>
    <row r="1373" spans="1:10" ht="12.75">
      <c r="A1373" s="29">
        <f t="shared" si="21"/>
        <v>2008.9999999998963</v>
      </c>
      <c r="B1373">
        <v>1</v>
      </c>
      <c r="D1373" s="17">
        <v>6.1</v>
      </c>
      <c r="G1373" s="17">
        <v>1919.4166666666445</v>
      </c>
      <c r="H1373">
        <v>6</v>
      </c>
      <c r="J1373" s="17">
        <v>68.7</v>
      </c>
    </row>
    <row r="1374" spans="1:10" ht="12.75">
      <c r="A1374" s="29">
        <f t="shared" si="21"/>
        <v>2009.0833333332296</v>
      </c>
      <c r="B1374">
        <v>2</v>
      </c>
      <c r="D1374" s="17">
        <v>20.4</v>
      </c>
      <c r="G1374" s="17">
        <v>1930.583333333301</v>
      </c>
      <c r="H1374">
        <v>8</v>
      </c>
      <c r="J1374" s="17">
        <v>68.7</v>
      </c>
    </row>
    <row r="1375" spans="1:10" ht="12.75">
      <c r="A1375" s="29">
        <f t="shared" si="21"/>
        <v>2009.1666666665628</v>
      </c>
      <c r="B1375">
        <v>3</v>
      </c>
      <c r="D1375" s="17">
        <v>30.1</v>
      </c>
      <c r="G1375" s="17">
        <v>1938.4999999999604</v>
      </c>
      <c r="H1375">
        <v>7</v>
      </c>
      <c r="J1375" s="17">
        <v>68.8</v>
      </c>
    </row>
    <row r="1376" spans="1:10" ht="12.75">
      <c r="A1376" s="29">
        <f t="shared" si="21"/>
        <v>2009.249999999896</v>
      </c>
      <c r="B1376">
        <v>4</v>
      </c>
      <c r="D1376" s="17">
        <v>43</v>
      </c>
      <c r="G1376" s="17">
        <v>1946.4999999999532</v>
      </c>
      <c r="H1376">
        <v>7</v>
      </c>
      <c r="J1376" s="17">
        <v>68.8</v>
      </c>
    </row>
    <row r="1377" spans="1:10" ht="12.75">
      <c r="A1377" s="29">
        <f t="shared" si="21"/>
        <v>2009.3333333332293</v>
      </c>
      <c r="B1377">
        <v>5</v>
      </c>
      <c r="D1377" s="17">
        <v>55.1</v>
      </c>
      <c r="G1377" s="17">
        <v>1954.4999999999459</v>
      </c>
      <c r="H1377">
        <v>7</v>
      </c>
      <c r="J1377" s="17">
        <v>68.8</v>
      </c>
    </row>
    <row r="1378" spans="1:10" ht="12.75">
      <c r="A1378" s="29">
        <f t="shared" si="21"/>
        <v>2009.4166666665626</v>
      </c>
      <c r="B1378">
        <v>6</v>
      </c>
      <c r="D1378" s="17">
        <v>63.6</v>
      </c>
      <c r="G1378" s="17">
        <v>1973.5833333332619</v>
      </c>
      <c r="H1378">
        <v>8</v>
      </c>
      <c r="J1378" s="17">
        <v>68.8</v>
      </c>
    </row>
    <row r="1379" spans="1:10" ht="12.75">
      <c r="A1379" s="29">
        <f t="shared" si="21"/>
        <v>2009.4999999998959</v>
      </c>
      <c r="B1379">
        <v>7</v>
      </c>
      <c r="D1379" s="17">
        <v>63.7</v>
      </c>
      <c r="G1379" s="17">
        <v>1998.5833333332391</v>
      </c>
      <c r="H1379">
        <v>8</v>
      </c>
      <c r="J1379" s="17">
        <v>68.9</v>
      </c>
    </row>
    <row r="1380" spans="1:10" ht="12.75">
      <c r="A1380" s="29">
        <f t="shared" si="21"/>
        <v>2009.5833333332291</v>
      </c>
      <c r="B1380">
        <v>8</v>
      </c>
      <c r="D1380" s="17">
        <v>64.9</v>
      </c>
      <c r="G1380" s="17">
        <v>2013.4999999998922</v>
      </c>
      <c r="H1380">
        <v>7</v>
      </c>
      <c r="J1380" s="17">
        <v>68.9</v>
      </c>
    </row>
    <row r="1381" spans="1:10" ht="12.75">
      <c r="A1381" s="29">
        <f t="shared" si="21"/>
        <v>2009.6666666665624</v>
      </c>
      <c r="B1381">
        <v>9</v>
      </c>
      <c r="D1381" s="17">
        <v>61.4</v>
      </c>
      <c r="G1381" s="17">
        <v>1969.5833333332655</v>
      </c>
      <c r="H1381">
        <v>8</v>
      </c>
      <c r="J1381" s="17">
        <v>69</v>
      </c>
    </row>
    <row r="1382" spans="1:10" ht="12.75">
      <c r="A1382" s="29">
        <f t="shared" si="21"/>
        <v>2009.7499999998956</v>
      </c>
      <c r="B1382">
        <v>10</v>
      </c>
      <c r="D1382" s="17">
        <v>42.2</v>
      </c>
      <c r="G1382" s="17">
        <v>2008.4999999998968</v>
      </c>
      <c r="H1382">
        <v>7</v>
      </c>
      <c r="J1382" s="17">
        <v>69</v>
      </c>
    </row>
    <row r="1383" spans="1:10" ht="12.75">
      <c r="A1383" s="29">
        <f t="shared" si="21"/>
        <v>2009.833333333229</v>
      </c>
      <c r="B1383">
        <v>11</v>
      </c>
      <c r="D1383" s="17">
        <v>40.1</v>
      </c>
      <c r="G1383" s="17">
        <v>1899.499999999996</v>
      </c>
      <c r="H1383">
        <v>7</v>
      </c>
      <c r="J1383" s="17">
        <v>69.1</v>
      </c>
    </row>
    <row r="1384" spans="1:10" ht="12.75">
      <c r="A1384" s="29">
        <f t="shared" si="21"/>
        <v>2009.9166666665622</v>
      </c>
      <c r="B1384">
        <v>12</v>
      </c>
      <c r="D1384" s="17">
        <v>18.3</v>
      </c>
      <c r="G1384" s="17">
        <v>1911.4166666666517</v>
      </c>
      <c r="H1384">
        <v>6</v>
      </c>
      <c r="J1384" s="17">
        <v>69.1</v>
      </c>
    </row>
    <row r="1385" spans="1:10" ht="12.75">
      <c r="A1385" s="29">
        <f t="shared" si="21"/>
        <v>2009.9999999998954</v>
      </c>
      <c r="B1385">
        <v>1</v>
      </c>
      <c r="D1385" s="17">
        <v>15.1</v>
      </c>
      <c r="G1385" s="17">
        <v>1917.4999999999795</v>
      </c>
      <c r="H1385">
        <v>7</v>
      </c>
      <c r="J1385" s="17">
        <v>69.1</v>
      </c>
    </row>
    <row r="1386" spans="1:10" ht="12.75">
      <c r="A1386" s="29">
        <f t="shared" si="21"/>
        <v>2010.0833333332287</v>
      </c>
      <c r="B1386">
        <v>2</v>
      </c>
      <c r="D1386" s="17">
        <v>20</v>
      </c>
      <c r="G1386" s="17">
        <v>1929.4999999999686</v>
      </c>
      <c r="H1386">
        <v>7</v>
      </c>
      <c r="J1386" s="17">
        <v>69.1</v>
      </c>
    </row>
    <row r="1387" spans="1:10" ht="12.75">
      <c r="A1387" s="29">
        <f t="shared" si="21"/>
        <v>2010.166666666562</v>
      </c>
      <c r="B1387">
        <v>3</v>
      </c>
      <c r="D1387" s="17">
        <v>37.5</v>
      </c>
      <c r="G1387" s="17">
        <v>1984.5833333332519</v>
      </c>
      <c r="H1387">
        <v>8</v>
      </c>
      <c r="J1387" s="17">
        <v>69.2</v>
      </c>
    </row>
    <row r="1388" spans="1:10" ht="12.75">
      <c r="A1388" s="29">
        <f t="shared" si="21"/>
        <v>2010.2499999998952</v>
      </c>
      <c r="B1388">
        <v>4</v>
      </c>
      <c r="D1388" s="17">
        <v>50</v>
      </c>
      <c r="G1388" s="17">
        <v>1902.4999999999932</v>
      </c>
      <c r="H1388">
        <v>7</v>
      </c>
      <c r="J1388" s="17">
        <v>69.3</v>
      </c>
    </row>
    <row r="1389" spans="1:10" ht="12.75">
      <c r="A1389" s="29">
        <f t="shared" si="21"/>
        <v>2010.3333333332284</v>
      </c>
      <c r="B1389">
        <v>5</v>
      </c>
      <c r="D1389" s="17">
        <v>57.7</v>
      </c>
      <c r="G1389" s="17">
        <v>1938.5833333332937</v>
      </c>
      <c r="H1389">
        <v>8</v>
      </c>
      <c r="J1389" s="17">
        <v>69.4</v>
      </c>
    </row>
    <row r="1390" spans="1:10" ht="12.75">
      <c r="A1390" s="29">
        <f t="shared" si="21"/>
        <v>2010.4166666665617</v>
      </c>
      <c r="B1390">
        <v>6</v>
      </c>
      <c r="D1390" s="17">
        <v>65.1</v>
      </c>
      <c r="G1390" s="17">
        <v>1998.4999999999059</v>
      </c>
      <c r="H1390">
        <v>7</v>
      </c>
      <c r="J1390" s="17">
        <v>69.4</v>
      </c>
    </row>
    <row r="1391" spans="1:10" ht="12.75">
      <c r="A1391" s="29">
        <f t="shared" si="21"/>
        <v>2010.499999999895</v>
      </c>
      <c r="B1391">
        <v>7</v>
      </c>
      <c r="D1391" s="17">
        <v>71.4</v>
      </c>
      <c r="G1391" s="17">
        <v>2005.4166666665662</v>
      </c>
      <c r="H1391">
        <v>6</v>
      </c>
      <c r="J1391" s="17">
        <v>69.4</v>
      </c>
    </row>
    <row r="1392" spans="1:10" ht="12.75">
      <c r="A1392" s="29">
        <f t="shared" si="21"/>
        <v>2010.5833333332282</v>
      </c>
      <c r="B1392">
        <v>8</v>
      </c>
      <c r="D1392" s="17">
        <v>70.8</v>
      </c>
      <c r="G1392" s="17">
        <v>1909.58333333332</v>
      </c>
      <c r="H1392">
        <v>8</v>
      </c>
      <c r="J1392" s="17">
        <v>69.5</v>
      </c>
    </row>
    <row r="1393" spans="1:10" ht="12.75">
      <c r="A1393" s="29">
        <f t="shared" si="21"/>
        <v>2010.6666666665615</v>
      </c>
      <c r="B1393">
        <v>9</v>
      </c>
      <c r="D1393" s="17">
        <v>56.9</v>
      </c>
      <c r="G1393" s="17">
        <v>1936.5833333332955</v>
      </c>
      <c r="H1393">
        <v>8</v>
      </c>
      <c r="J1393" s="17">
        <v>69.5</v>
      </c>
    </row>
    <row r="1394" spans="1:10" ht="12.75">
      <c r="A1394" s="29">
        <f t="shared" si="21"/>
        <v>2010.7499999998947</v>
      </c>
      <c r="B1394">
        <v>10</v>
      </c>
      <c r="D1394" s="17">
        <v>49.5</v>
      </c>
      <c r="G1394" s="17">
        <v>1973.4999999999286</v>
      </c>
      <c r="H1394">
        <v>7</v>
      </c>
      <c r="J1394" s="17">
        <v>69.5</v>
      </c>
    </row>
    <row r="1395" spans="1:10" ht="12.75">
      <c r="A1395" s="29">
        <f t="shared" si="21"/>
        <v>2010.833333333228</v>
      </c>
      <c r="B1395">
        <v>11</v>
      </c>
      <c r="D1395" s="17">
        <v>34.9</v>
      </c>
      <c r="G1395" s="17">
        <v>2007.4999999998977</v>
      </c>
      <c r="H1395">
        <v>7</v>
      </c>
      <c r="J1395" s="17">
        <v>69.5</v>
      </c>
    </row>
    <row r="1396" spans="1:10" ht="12.75">
      <c r="A1396" s="29">
        <f t="shared" si="21"/>
        <v>2010.9166666665612</v>
      </c>
      <c r="B1396">
        <v>12</v>
      </c>
      <c r="D1396" s="17">
        <v>16.9</v>
      </c>
      <c r="G1396" s="17">
        <v>1921.4166666666426</v>
      </c>
      <c r="H1396">
        <v>6</v>
      </c>
      <c r="J1396" s="17">
        <v>69.6</v>
      </c>
    </row>
    <row r="1397" spans="1:10" ht="12.75">
      <c r="A1397" s="29">
        <f t="shared" si="21"/>
        <v>2010.9999999998945</v>
      </c>
      <c r="B1397">
        <v>1</v>
      </c>
      <c r="D1397" s="17">
        <v>12.3</v>
      </c>
      <c r="G1397" s="17">
        <v>1982.4999999999204</v>
      </c>
      <c r="H1397">
        <v>7</v>
      </c>
      <c r="J1397" s="17">
        <v>69.6</v>
      </c>
    </row>
    <row r="1398" spans="1:10" ht="12.75">
      <c r="A1398" s="29">
        <f t="shared" si="21"/>
        <v>2011.0833333332278</v>
      </c>
      <c r="B1398">
        <v>2</v>
      </c>
      <c r="D1398" s="17">
        <v>18.5</v>
      </c>
      <c r="G1398" s="17">
        <v>2001.5833333332364</v>
      </c>
      <c r="H1398">
        <v>8</v>
      </c>
      <c r="J1398" s="17">
        <v>69.7</v>
      </c>
    </row>
    <row r="1399" spans="1:10" ht="12.75">
      <c r="A1399" s="29">
        <f t="shared" si="21"/>
        <v>2011.166666666561</v>
      </c>
      <c r="B1399">
        <v>3</v>
      </c>
      <c r="D1399" s="17">
        <v>28</v>
      </c>
      <c r="G1399" s="17">
        <v>1963.4999999999377</v>
      </c>
      <c r="H1399">
        <v>7</v>
      </c>
      <c r="J1399" s="17">
        <v>69.8</v>
      </c>
    </row>
    <row r="1400" spans="1:10" ht="12.75">
      <c r="A1400" s="29">
        <f t="shared" si="21"/>
        <v>2011.2499999998943</v>
      </c>
      <c r="B1400">
        <v>4</v>
      </c>
      <c r="D1400" s="17">
        <v>41.7</v>
      </c>
      <c r="G1400" s="17">
        <v>1930.4999999999677</v>
      </c>
      <c r="H1400">
        <v>7</v>
      </c>
      <c r="J1400" s="17">
        <v>69.9</v>
      </c>
    </row>
    <row r="1401" spans="1:10" ht="12.75">
      <c r="A1401" s="29">
        <f t="shared" si="21"/>
        <v>2011.3333333332275</v>
      </c>
      <c r="B1401">
        <v>5</v>
      </c>
      <c r="D1401" s="17">
        <v>54</v>
      </c>
      <c r="G1401" s="17">
        <v>1948.4999999999513</v>
      </c>
      <c r="H1401">
        <v>7</v>
      </c>
      <c r="J1401" s="17">
        <v>69.9</v>
      </c>
    </row>
    <row r="1402" spans="1:10" ht="12.75">
      <c r="A1402" s="29">
        <f t="shared" si="21"/>
        <v>2011.4166666665608</v>
      </c>
      <c r="B1402">
        <v>6</v>
      </c>
      <c r="D1402" s="17">
        <v>64.3</v>
      </c>
      <c r="G1402" s="17">
        <v>1952.4999999999477</v>
      </c>
      <c r="H1402">
        <v>7</v>
      </c>
      <c r="J1402" s="17">
        <v>69.9</v>
      </c>
    </row>
    <row r="1403" spans="1:10" ht="12.75">
      <c r="A1403" s="29">
        <f t="shared" si="21"/>
        <v>2011.499999999894</v>
      </c>
      <c r="B1403">
        <v>7</v>
      </c>
      <c r="D1403" s="17">
        <v>73.2</v>
      </c>
      <c r="G1403" s="17">
        <v>1932.499999999966</v>
      </c>
      <c r="H1403">
        <v>7</v>
      </c>
      <c r="J1403" s="17">
        <v>70</v>
      </c>
    </row>
    <row r="1404" spans="1:10" ht="12.75">
      <c r="A1404" s="29">
        <f t="shared" si="21"/>
        <v>2011.5833333332273</v>
      </c>
      <c r="B1404">
        <v>8</v>
      </c>
      <c r="D1404" s="17">
        <v>68.3</v>
      </c>
      <c r="G1404" s="17">
        <v>1940.4999999999586</v>
      </c>
      <c r="H1404">
        <v>7</v>
      </c>
      <c r="J1404" s="17">
        <v>70</v>
      </c>
    </row>
    <row r="1405" spans="1:10" ht="12.75">
      <c r="A1405" s="29">
        <f t="shared" si="21"/>
        <v>2011.6666666665606</v>
      </c>
      <c r="B1405">
        <v>9</v>
      </c>
      <c r="D1405" s="17">
        <v>57.3</v>
      </c>
      <c r="G1405" s="17">
        <v>1976.4999999999259</v>
      </c>
      <c r="H1405">
        <v>7</v>
      </c>
      <c r="J1405" s="17">
        <v>70</v>
      </c>
    </row>
    <row r="1406" spans="1:10" ht="12.75">
      <c r="A1406" s="29">
        <f t="shared" si="21"/>
        <v>2011.7499999998938</v>
      </c>
      <c r="B1406">
        <v>10</v>
      </c>
      <c r="D1406" s="17">
        <v>49.8</v>
      </c>
      <c r="G1406" s="17">
        <v>1995.4999999999086</v>
      </c>
      <c r="H1406">
        <v>7</v>
      </c>
      <c r="J1406" s="17">
        <v>70</v>
      </c>
    </row>
    <row r="1407" spans="1:10" ht="12.75">
      <c r="A1407" s="29">
        <f t="shared" si="21"/>
        <v>2011.833333333227</v>
      </c>
      <c r="B1407">
        <v>11</v>
      </c>
      <c r="D1407" s="17">
        <v>36.7</v>
      </c>
      <c r="G1407" s="17">
        <v>2001.4999999999031</v>
      </c>
      <c r="H1407">
        <v>7</v>
      </c>
      <c r="J1407" s="17">
        <v>70</v>
      </c>
    </row>
    <row r="1408" spans="1:10" ht="12.75">
      <c r="A1408" s="29">
        <f t="shared" si="21"/>
        <v>2011.9166666665603</v>
      </c>
      <c r="B1408">
        <v>12</v>
      </c>
      <c r="D1408" s="17">
        <v>25.7</v>
      </c>
      <c r="G1408" s="17">
        <v>1898.4999999999968</v>
      </c>
      <c r="H1408">
        <v>7</v>
      </c>
      <c r="J1408" s="17">
        <v>70.1</v>
      </c>
    </row>
    <row r="1409" spans="1:10" ht="12.75">
      <c r="A1409" s="29">
        <f t="shared" si="21"/>
        <v>2011.9999999998936</v>
      </c>
      <c r="B1409">
        <v>1</v>
      </c>
      <c r="D1409" s="17">
        <v>20.8</v>
      </c>
      <c r="E1409" s="17"/>
      <c r="G1409" s="17">
        <v>1941.4999999999577</v>
      </c>
      <c r="H1409">
        <v>7</v>
      </c>
      <c r="J1409" s="17">
        <v>70.1</v>
      </c>
    </row>
    <row r="1410" spans="1:10" ht="12.75">
      <c r="A1410" s="29">
        <f t="shared" si="21"/>
        <v>2012.0833333332268</v>
      </c>
      <c r="B1410">
        <v>2</v>
      </c>
      <c r="D1410" s="17">
        <v>26.6</v>
      </c>
      <c r="E1410" s="17"/>
      <c r="G1410" s="17">
        <v>1986.4999999999168</v>
      </c>
      <c r="H1410">
        <v>7</v>
      </c>
      <c r="J1410" s="17">
        <v>70.1</v>
      </c>
    </row>
    <row r="1411" spans="1:10" ht="12.75">
      <c r="A1411" s="29">
        <f t="shared" si="21"/>
        <v>2012.16666666656</v>
      </c>
      <c r="B1411">
        <v>3</v>
      </c>
      <c r="D1411" s="17">
        <v>45.6</v>
      </c>
      <c r="E1411" s="17"/>
      <c r="G1411" s="17">
        <v>2003.5833333332346</v>
      </c>
      <c r="H1411">
        <v>8</v>
      </c>
      <c r="J1411" s="17">
        <v>70.1</v>
      </c>
    </row>
    <row r="1412" spans="1:10" ht="12.75">
      <c r="A1412" s="29">
        <f t="shared" si="21"/>
        <v>2012.2499999998934</v>
      </c>
      <c r="B1412">
        <v>4</v>
      </c>
      <c r="D1412" s="17">
        <v>45.1</v>
      </c>
      <c r="E1412" s="17"/>
      <c r="G1412" s="17">
        <v>1975.4999999999268</v>
      </c>
      <c r="H1412">
        <v>7</v>
      </c>
      <c r="J1412" s="17">
        <v>70.2</v>
      </c>
    </row>
    <row r="1413" spans="1:10" ht="12.75">
      <c r="A1413" s="29">
        <f t="shared" si="21"/>
        <v>2012.3333333332266</v>
      </c>
      <c r="B1413">
        <v>5</v>
      </c>
      <c r="D1413" s="17">
        <v>59.6</v>
      </c>
      <c r="E1413" s="17"/>
      <c r="G1413" s="17">
        <v>1980.4999999999222</v>
      </c>
      <c r="H1413">
        <v>7</v>
      </c>
      <c r="J1413" s="17">
        <v>70.3</v>
      </c>
    </row>
    <row r="1414" spans="1:10" ht="12.75">
      <c r="A1414" s="29">
        <f t="shared" si="21"/>
        <v>2012.4166666665599</v>
      </c>
      <c r="B1414">
        <v>6</v>
      </c>
      <c r="D1414" s="17">
        <v>67.1</v>
      </c>
      <c r="E1414" s="17"/>
      <c r="G1414" s="17">
        <v>1989.499999999914</v>
      </c>
      <c r="H1414">
        <v>7</v>
      </c>
      <c r="J1414" s="17">
        <v>70.3</v>
      </c>
    </row>
    <row r="1415" spans="1:10" ht="12.75">
      <c r="A1415" s="29">
        <f aca="true" t="shared" si="22" ref="A1415:A1468">A1414+1/12</f>
        <v>2012.4999999998931</v>
      </c>
      <c r="B1415">
        <v>7</v>
      </c>
      <c r="D1415" s="17">
        <v>74.8</v>
      </c>
      <c r="E1415" s="17"/>
      <c r="G1415" s="17">
        <v>1939.4999999999595</v>
      </c>
      <c r="H1415">
        <v>7</v>
      </c>
      <c r="J1415" s="17">
        <v>70.4</v>
      </c>
    </row>
    <row r="1416" spans="1:10" ht="12.75">
      <c r="A1416" s="29">
        <f t="shared" si="22"/>
        <v>2012.5833333332264</v>
      </c>
      <c r="B1416">
        <v>8</v>
      </c>
      <c r="D1416" s="17">
        <v>67.1</v>
      </c>
      <c r="E1416" s="17"/>
      <c r="G1416" s="17">
        <v>1970.4999999999313</v>
      </c>
      <c r="H1416">
        <v>7</v>
      </c>
      <c r="J1416" s="17">
        <v>70.4</v>
      </c>
    </row>
    <row r="1417" spans="1:10" ht="12.75">
      <c r="A1417" s="29">
        <f t="shared" si="22"/>
        <v>2012.6666666665596</v>
      </c>
      <c r="B1417">
        <v>9</v>
      </c>
      <c r="D1417" s="17">
        <v>57.7</v>
      </c>
      <c r="E1417" s="17"/>
      <c r="G1417" s="17">
        <v>1910.499999999986</v>
      </c>
      <c r="H1417">
        <v>7</v>
      </c>
      <c r="J1417" s="17">
        <v>70.5</v>
      </c>
    </row>
    <row r="1418" spans="1:10" ht="12.75">
      <c r="A1418" s="29">
        <f t="shared" si="22"/>
        <v>2012.749999999893</v>
      </c>
      <c r="B1418">
        <v>10</v>
      </c>
      <c r="D1418" s="17">
        <v>44.8</v>
      </c>
      <c r="E1418" s="17"/>
      <c r="G1418" s="17">
        <v>1957.4999999999432</v>
      </c>
      <c r="H1418">
        <v>7</v>
      </c>
      <c r="J1418" s="17">
        <v>70.5</v>
      </c>
    </row>
    <row r="1419" spans="1:10" ht="12.75">
      <c r="A1419" s="29">
        <f t="shared" si="22"/>
        <v>2012.8333333332262</v>
      </c>
      <c r="B1419">
        <v>11</v>
      </c>
      <c r="D1419" s="17">
        <v>34.4</v>
      </c>
      <c r="E1419" s="17"/>
      <c r="G1419" s="17">
        <v>1959.5833333332746</v>
      </c>
      <c r="H1419">
        <v>8</v>
      </c>
      <c r="J1419" s="17">
        <v>70.5</v>
      </c>
    </row>
    <row r="1420" spans="1:10" ht="12.75">
      <c r="A1420" s="29">
        <f t="shared" si="22"/>
        <v>2012.9166666665594</v>
      </c>
      <c r="B1420">
        <v>12</v>
      </c>
      <c r="D1420" s="17">
        <v>25.1</v>
      </c>
      <c r="E1420" s="17"/>
      <c r="G1420" s="17">
        <v>1914.4999999999823</v>
      </c>
      <c r="H1420">
        <v>7</v>
      </c>
      <c r="J1420" s="17">
        <v>70.7</v>
      </c>
    </row>
    <row r="1421" spans="1:10" ht="12.75">
      <c r="A1421" s="29">
        <f t="shared" si="22"/>
        <v>2012.9999999998927</v>
      </c>
      <c r="B1421">
        <v>1</v>
      </c>
      <c r="D1421" s="17">
        <v>16.8</v>
      </c>
      <c r="G1421" s="17">
        <v>1923.499999999974</v>
      </c>
      <c r="H1421">
        <v>7</v>
      </c>
      <c r="J1421" s="17">
        <v>70.7</v>
      </c>
    </row>
    <row r="1422" spans="1:10" ht="12.75">
      <c r="A1422" s="29">
        <f t="shared" si="22"/>
        <v>2013.083333333226</v>
      </c>
      <c r="B1422">
        <v>2</v>
      </c>
      <c r="D1422" s="17">
        <v>17</v>
      </c>
      <c r="G1422" s="17">
        <v>1934.499999999964</v>
      </c>
      <c r="H1422">
        <v>7</v>
      </c>
      <c r="J1422" s="17">
        <v>70.7</v>
      </c>
    </row>
    <row r="1423" spans="1:10" ht="12.75">
      <c r="A1423" s="29">
        <f t="shared" si="22"/>
        <v>2013.1666666665592</v>
      </c>
      <c r="B1423">
        <v>3</v>
      </c>
      <c r="D1423" s="17">
        <v>23.9</v>
      </c>
      <c r="G1423" s="17">
        <v>1974.4999999999277</v>
      </c>
      <c r="H1423">
        <v>7</v>
      </c>
      <c r="J1423" s="17">
        <v>70.7</v>
      </c>
    </row>
    <row r="1424" spans="1:10" ht="12.75">
      <c r="A1424" s="29">
        <f t="shared" si="22"/>
        <v>2013.2499999998925</v>
      </c>
      <c r="B1424">
        <v>4</v>
      </c>
      <c r="D1424" s="17">
        <v>37.8</v>
      </c>
      <c r="G1424" s="17">
        <v>2005.4999999998995</v>
      </c>
      <c r="H1424">
        <v>7</v>
      </c>
      <c r="J1424" s="17">
        <v>70.7</v>
      </c>
    </row>
    <row r="1425" spans="1:10" ht="12.75">
      <c r="A1425" s="29">
        <f t="shared" si="22"/>
        <v>2013.3333333332257</v>
      </c>
      <c r="B1425">
        <v>5</v>
      </c>
      <c r="D1425" s="17">
        <v>55.2</v>
      </c>
      <c r="G1425" s="17">
        <v>1919.4999999999777</v>
      </c>
      <c r="H1425">
        <v>7</v>
      </c>
      <c r="J1425" s="17">
        <v>70.8</v>
      </c>
    </row>
    <row r="1426" spans="1:10" ht="12.75">
      <c r="A1426" s="29">
        <f t="shared" si="22"/>
        <v>2013.416666666559</v>
      </c>
      <c r="B1426">
        <v>6</v>
      </c>
      <c r="D1426" s="17">
        <v>63.9</v>
      </c>
      <c r="G1426" s="17">
        <v>1943.499999999956</v>
      </c>
      <c r="H1426">
        <v>7</v>
      </c>
      <c r="J1426" s="17">
        <v>70.8</v>
      </c>
    </row>
    <row r="1427" spans="1:10" ht="12.75">
      <c r="A1427" s="29">
        <f t="shared" si="22"/>
        <v>2013.4999999998922</v>
      </c>
      <c r="B1427">
        <v>7</v>
      </c>
      <c r="D1427" s="17">
        <v>68.9</v>
      </c>
      <c r="G1427" s="17">
        <v>2010.5833333332282</v>
      </c>
      <c r="H1427">
        <v>8</v>
      </c>
      <c r="J1427" s="17">
        <v>70.8</v>
      </c>
    </row>
    <row r="1428" spans="1:10" ht="12.75">
      <c r="A1428" s="29">
        <f t="shared" si="22"/>
        <v>2013.5833333332255</v>
      </c>
      <c r="B1428">
        <v>8</v>
      </c>
      <c r="D1428" s="17">
        <v>67.6</v>
      </c>
      <c r="G1428" s="17">
        <v>1988.5833333332482</v>
      </c>
      <c r="H1428">
        <v>8</v>
      </c>
      <c r="J1428" s="17">
        <v>70.9</v>
      </c>
    </row>
    <row r="1429" spans="1:10" ht="12.75">
      <c r="A1429" s="29">
        <f t="shared" si="22"/>
        <v>2013.6666666665587</v>
      </c>
      <c r="B1429">
        <v>9</v>
      </c>
      <c r="D1429" s="17">
        <v>60.8</v>
      </c>
      <c r="G1429" s="17">
        <v>1964.4999999999368</v>
      </c>
      <c r="H1429">
        <v>7</v>
      </c>
      <c r="J1429" s="17">
        <v>71</v>
      </c>
    </row>
    <row r="1430" spans="1:10" ht="12.75">
      <c r="A1430" s="29">
        <f t="shared" si="22"/>
        <v>2013.749999999892</v>
      </c>
      <c r="B1430">
        <v>10</v>
      </c>
      <c r="D1430" s="17">
        <v>46.7</v>
      </c>
      <c r="G1430" s="17">
        <v>1977.499999999925</v>
      </c>
      <c r="H1430">
        <v>7</v>
      </c>
      <c r="J1430" s="17">
        <v>71</v>
      </c>
    </row>
    <row r="1431" spans="1:10" ht="12.75">
      <c r="A1431" s="29">
        <f t="shared" si="22"/>
        <v>2013.8333333332253</v>
      </c>
      <c r="B1431">
        <v>11</v>
      </c>
      <c r="D1431" s="17">
        <v>30.8</v>
      </c>
      <c r="G1431" s="17">
        <v>1983.5833333332528</v>
      </c>
      <c r="H1431">
        <v>8</v>
      </c>
      <c r="J1431" s="17">
        <v>71</v>
      </c>
    </row>
    <row r="1432" spans="1:10" ht="12.75">
      <c r="A1432" s="29">
        <f t="shared" si="22"/>
        <v>2013.9166666665585</v>
      </c>
      <c r="B1432">
        <v>12</v>
      </c>
      <c r="D1432" s="17">
        <v>11.9</v>
      </c>
      <c r="G1432" s="17">
        <v>1955.5833333332782</v>
      </c>
      <c r="H1432">
        <v>8</v>
      </c>
      <c r="J1432" s="17">
        <v>71.1</v>
      </c>
    </row>
    <row r="1433" spans="1:10" ht="12.75">
      <c r="A1433" s="29">
        <f t="shared" si="22"/>
        <v>2013.9999999998918</v>
      </c>
      <c r="B1433">
        <v>1</v>
      </c>
      <c r="D1433" s="17">
        <v>6</v>
      </c>
      <c r="E1433" s="17"/>
      <c r="F1433" s="17"/>
      <c r="G1433" s="17">
        <v>1937.4999999999613</v>
      </c>
      <c r="H1433">
        <v>7</v>
      </c>
      <c r="J1433" s="17">
        <v>71.2</v>
      </c>
    </row>
    <row r="1434" spans="1:10" ht="12.75">
      <c r="A1434" s="29">
        <f t="shared" si="22"/>
        <v>2014.083333333225</v>
      </c>
      <c r="B1434">
        <v>2</v>
      </c>
      <c r="D1434" s="17">
        <v>7.3</v>
      </c>
      <c r="E1434" s="17"/>
      <c r="F1434" s="17"/>
      <c r="G1434" s="17">
        <v>1966.499999999935</v>
      </c>
      <c r="H1434">
        <v>7</v>
      </c>
      <c r="J1434" s="17">
        <v>71.2</v>
      </c>
    </row>
    <row r="1435" spans="1:10" ht="12.75">
      <c r="A1435" s="29">
        <f t="shared" si="22"/>
        <v>2014.1666666665583</v>
      </c>
      <c r="B1435">
        <v>3</v>
      </c>
      <c r="D1435" s="17">
        <v>21.5</v>
      </c>
      <c r="E1435" s="17"/>
      <c r="F1435" s="17"/>
      <c r="G1435" s="17">
        <v>1949.4999999999504</v>
      </c>
      <c r="H1435">
        <v>7</v>
      </c>
      <c r="J1435" s="17">
        <v>71.3</v>
      </c>
    </row>
    <row r="1436" spans="1:10" ht="12.75">
      <c r="A1436" s="29">
        <f t="shared" si="22"/>
        <v>2014.2499999998915</v>
      </c>
      <c r="B1436">
        <v>4</v>
      </c>
      <c r="D1436" s="17">
        <v>39.7</v>
      </c>
      <c r="E1436" s="17"/>
      <c r="F1436" s="17"/>
      <c r="G1436" s="17">
        <v>1933.499999999965</v>
      </c>
      <c r="H1436">
        <v>7</v>
      </c>
      <c r="J1436" s="17">
        <v>71.4</v>
      </c>
    </row>
    <row r="1437" spans="1:10" ht="12.75">
      <c r="A1437" s="29">
        <f t="shared" si="22"/>
        <v>2014.3333333332248</v>
      </c>
      <c r="B1437">
        <v>5</v>
      </c>
      <c r="D1437" s="17">
        <v>55.3</v>
      </c>
      <c r="E1437" s="17"/>
      <c r="F1437" s="17"/>
      <c r="G1437" s="17">
        <v>2010.499999999895</v>
      </c>
      <c r="H1437">
        <v>7</v>
      </c>
      <c r="J1437" s="17">
        <v>71.4</v>
      </c>
    </row>
    <row r="1438" spans="1:10" ht="12.75">
      <c r="A1438" s="29">
        <f t="shared" si="22"/>
        <v>2014.416666666558</v>
      </c>
      <c r="B1438">
        <v>6</v>
      </c>
      <c r="D1438" s="17">
        <v>66.4</v>
      </c>
      <c r="F1438" s="17"/>
      <c r="G1438" s="17">
        <v>1897.4999999999977</v>
      </c>
      <c r="H1438">
        <v>7</v>
      </c>
      <c r="J1438" s="17">
        <v>71.5</v>
      </c>
    </row>
    <row r="1439" spans="1:10" ht="12.75">
      <c r="A1439" s="29">
        <f t="shared" si="22"/>
        <v>2014.4999999998913</v>
      </c>
      <c r="B1439">
        <v>7</v>
      </c>
      <c r="D1439" s="17">
        <v>65.9</v>
      </c>
      <c r="F1439" s="17"/>
      <c r="G1439" s="17">
        <v>1987.4999999999159</v>
      </c>
      <c r="H1439">
        <v>7</v>
      </c>
      <c r="J1439" s="17">
        <v>71.8</v>
      </c>
    </row>
    <row r="1440" spans="1:10" ht="12.75">
      <c r="A1440" s="29">
        <f t="shared" si="22"/>
        <v>2014.5833333332246</v>
      </c>
      <c r="B1440">
        <v>8</v>
      </c>
      <c r="D1440" s="17">
        <v>67.1</v>
      </c>
      <c r="F1440" s="17"/>
      <c r="G1440" s="17">
        <v>1995.5833333332419</v>
      </c>
      <c r="H1440">
        <v>8</v>
      </c>
      <c r="J1440" s="17">
        <v>71.8</v>
      </c>
    </row>
    <row r="1441" spans="1:10" ht="12.75">
      <c r="A1441" s="29">
        <f t="shared" si="22"/>
        <v>2014.6666666665578</v>
      </c>
      <c r="B1441">
        <v>9</v>
      </c>
      <c r="D1441" s="17">
        <v>58.2</v>
      </c>
      <c r="F1441" s="17"/>
      <c r="G1441" s="17">
        <v>1933.4166666666317</v>
      </c>
      <c r="H1441">
        <v>6</v>
      </c>
      <c r="J1441" s="17">
        <v>72</v>
      </c>
    </row>
    <row r="1442" spans="1:10" ht="12.75">
      <c r="A1442" s="29">
        <f t="shared" si="22"/>
        <v>2014.749999999891</v>
      </c>
      <c r="B1442">
        <v>10</v>
      </c>
      <c r="D1442" s="17">
        <v>46</v>
      </c>
      <c r="F1442" s="17"/>
      <c r="G1442" s="17">
        <v>1937.5833333332946</v>
      </c>
      <c r="H1442">
        <v>8</v>
      </c>
      <c r="J1442" s="17">
        <v>72.1</v>
      </c>
    </row>
    <row r="1443" spans="1:10" ht="12.75">
      <c r="A1443" s="29">
        <f t="shared" si="22"/>
        <v>2014.8333333332243</v>
      </c>
      <c r="B1443">
        <v>11</v>
      </c>
      <c r="D1443" s="17">
        <v>25.3</v>
      </c>
      <c r="F1443" s="17"/>
      <c r="G1443" s="17">
        <v>1931.4999999999668</v>
      </c>
      <c r="H1443">
        <v>7</v>
      </c>
      <c r="J1443" s="17">
        <v>72.4</v>
      </c>
    </row>
    <row r="1444" spans="1:10" ht="12.75">
      <c r="A1444" s="29">
        <f t="shared" si="22"/>
        <v>2014.9166666665576</v>
      </c>
      <c r="B1444">
        <v>12</v>
      </c>
      <c r="D1444" s="17">
        <v>24.1</v>
      </c>
      <c r="F1444" s="17"/>
      <c r="G1444" s="17">
        <v>1988.499999999915</v>
      </c>
      <c r="H1444">
        <v>7</v>
      </c>
      <c r="J1444" s="17">
        <v>72.4</v>
      </c>
    </row>
    <row r="1445" spans="1:10" ht="12.75">
      <c r="A1445" s="29">
        <f t="shared" si="22"/>
        <v>2014.9999999998909</v>
      </c>
      <c r="B1445">
        <v>1</v>
      </c>
      <c r="D1445" s="17">
        <v>15.3</v>
      </c>
      <c r="F1445" s="17"/>
      <c r="G1445" s="17">
        <v>1999.499999999905</v>
      </c>
      <c r="H1445">
        <v>7</v>
      </c>
      <c r="J1445" s="17">
        <v>72.4</v>
      </c>
    </row>
    <row r="1446" spans="1:10" ht="12.75">
      <c r="A1446" s="29">
        <f t="shared" si="22"/>
        <v>2015.0833333332241</v>
      </c>
      <c r="B1446">
        <v>2</v>
      </c>
      <c r="D1446" s="17">
        <v>7.6</v>
      </c>
      <c r="F1446" s="17"/>
      <c r="G1446" s="17">
        <v>2002.4999999999022</v>
      </c>
      <c r="H1446">
        <v>7</v>
      </c>
      <c r="J1446" s="17">
        <v>72.7</v>
      </c>
    </row>
    <row r="1447" spans="1:10" ht="12.75">
      <c r="A1447" s="29">
        <f t="shared" si="22"/>
        <v>2015.1666666665574</v>
      </c>
      <c r="B1447">
        <v>3</v>
      </c>
      <c r="D1447" s="17">
        <v>30.7</v>
      </c>
      <c r="F1447" s="17"/>
      <c r="G1447" s="17">
        <v>1900.5833333333283</v>
      </c>
      <c r="H1447">
        <v>8</v>
      </c>
      <c r="J1447" s="17">
        <v>72.8</v>
      </c>
    </row>
    <row r="1448" spans="1:10" ht="12.75">
      <c r="A1448" s="29">
        <f t="shared" si="22"/>
        <v>2015.2499999998906</v>
      </c>
      <c r="B1448">
        <v>4</v>
      </c>
      <c r="D1448" s="17">
        <v>45</v>
      </c>
      <c r="F1448" s="17"/>
      <c r="G1448" s="17">
        <v>1983.4999999999195</v>
      </c>
      <c r="H1448">
        <v>7</v>
      </c>
      <c r="J1448" s="17">
        <v>72.8</v>
      </c>
    </row>
    <row r="1449" spans="1:12" ht="12.75">
      <c r="A1449" s="29">
        <f t="shared" si="22"/>
        <v>2015.333333333224</v>
      </c>
      <c r="B1449">
        <v>5</v>
      </c>
      <c r="D1449" s="17">
        <v>56.6</v>
      </c>
      <c r="F1449" s="17"/>
      <c r="G1449" s="17">
        <v>2006.4999999998986</v>
      </c>
      <c r="H1449">
        <v>7</v>
      </c>
      <c r="J1449" s="17">
        <v>72.8</v>
      </c>
      <c r="L1449">
        <v>10</v>
      </c>
    </row>
    <row r="1450" spans="1:12" ht="12.75">
      <c r="A1450" s="29">
        <f t="shared" si="22"/>
        <v>2015.4166666665571</v>
      </c>
      <c r="B1450">
        <v>6</v>
      </c>
      <c r="D1450">
        <v>63.8</v>
      </c>
      <c r="F1450" s="17"/>
      <c r="G1450" s="17">
        <v>2011.499999999894</v>
      </c>
      <c r="H1450">
        <v>7</v>
      </c>
      <c r="J1450" s="17">
        <v>73.2</v>
      </c>
      <c r="L1450">
        <v>9</v>
      </c>
    </row>
    <row r="1451" spans="1:12" ht="12.75">
      <c r="A1451" s="29">
        <f t="shared" si="22"/>
        <v>2015.4999999998904</v>
      </c>
      <c r="B1451">
        <v>7</v>
      </c>
      <c r="D1451">
        <v>68.4</v>
      </c>
      <c r="F1451" s="17"/>
      <c r="G1451" s="17">
        <v>1947.5833333332855</v>
      </c>
      <c r="H1451">
        <v>8</v>
      </c>
      <c r="J1451" s="17">
        <v>73.4</v>
      </c>
      <c r="L1451">
        <v>8</v>
      </c>
    </row>
    <row r="1452" spans="1:12" ht="12.75">
      <c r="A1452" s="29">
        <f t="shared" si="22"/>
        <v>2015.5833333332237</v>
      </c>
      <c r="B1452">
        <v>8</v>
      </c>
      <c r="D1452">
        <v>66.1</v>
      </c>
      <c r="F1452" s="17"/>
      <c r="G1452" s="17">
        <v>1935.4999999999632</v>
      </c>
      <c r="H1452">
        <v>7</v>
      </c>
      <c r="J1452" s="17">
        <v>73.6</v>
      </c>
      <c r="L1452">
        <v>7</v>
      </c>
    </row>
    <row r="1453" spans="1:12" ht="12.75">
      <c r="A1453" s="29">
        <f t="shared" si="22"/>
        <v>2015.666666666557</v>
      </c>
      <c r="B1453">
        <v>9</v>
      </c>
      <c r="D1453">
        <v>64.7</v>
      </c>
      <c r="F1453" s="17"/>
      <c r="G1453" s="17">
        <v>1901.499999999994</v>
      </c>
      <c r="H1453">
        <v>7</v>
      </c>
      <c r="J1453" s="17">
        <v>73.7</v>
      </c>
      <c r="L1453">
        <v>6</v>
      </c>
    </row>
    <row r="1454" spans="1:12" ht="12.75">
      <c r="A1454" s="29">
        <f t="shared" si="22"/>
        <v>2015.7499999998902</v>
      </c>
      <c r="B1454">
        <v>10</v>
      </c>
      <c r="D1454">
        <v>48.5</v>
      </c>
      <c r="F1454" s="17"/>
      <c r="G1454" s="17">
        <v>1955.499999999945</v>
      </c>
      <c r="H1454">
        <v>7</v>
      </c>
      <c r="J1454" s="17">
        <v>73.8</v>
      </c>
      <c r="L1454">
        <v>5</v>
      </c>
    </row>
    <row r="1455" spans="1:12" ht="12.75">
      <c r="A1455" s="29">
        <f t="shared" si="22"/>
        <v>2015.8333333332234</v>
      </c>
      <c r="B1455">
        <v>11</v>
      </c>
      <c r="D1455">
        <v>39.4</v>
      </c>
      <c r="F1455" s="17"/>
      <c r="G1455" s="17">
        <v>1936.4999999999623</v>
      </c>
      <c r="H1455">
        <v>7</v>
      </c>
      <c r="J1455" s="17">
        <v>74.4</v>
      </c>
      <c r="L1455">
        <v>4</v>
      </c>
    </row>
    <row r="1456" spans="1:12" ht="12.75">
      <c r="A1456" s="29">
        <f t="shared" si="22"/>
        <v>2015.9166666665567</v>
      </c>
      <c r="B1456">
        <v>12</v>
      </c>
      <c r="D1456">
        <v>31.8</v>
      </c>
      <c r="F1456" s="17"/>
      <c r="G1456" s="17">
        <v>2012.4999999998931</v>
      </c>
      <c r="H1456">
        <v>7</v>
      </c>
      <c r="J1456" s="17">
        <v>74.8</v>
      </c>
      <c r="L1456">
        <v>3</v>
      </c>
    </row>
    <row r="1457" spans="1:12" ht="12.75">
      <c r="A1457" s="29">
        <f t="shared" si="22"/>
        <v>2015.99999999989</v>
      </c>
      <c r="B1457">
        <v>1</v>
      </c>
      <c r="D1457">
        <v>16.2</v>
      </c>
      <c r="F1457" s="17"/>
      <c r="G1457" s="17">
        <v>1916.4999999999804</v>
      </c>
      <c r="H1457">
        <v>7</v>
      </c>
      <c r="J1457" s="17">
        <v>74.9</v>
      </c>
      <c r="L1457">
        <v>2</v>
      </c>
    </row>
    <row r="1458" spans="1:12" ht="12.75">
      <c r="A1458" s="29">
        <f t="shared" si="22"/>
        <v>2016.0833333332232</v>
      </c>
      <c r="B1458">
        <v>2</v>
      </c>
      <c r="D1458">
        <v>22.6</v>
      </c>
      <c r="F1458" s="17"/>
      <c r="G1458" s="17">
        <v>1921.499999999976</v>
      </c>
      <c r="H1458">
        <v>7</v>
      </c>
      <c r="J1458" s="17">
        <v>75</v>
      </c>
      <c r="L1458">
        <v>1</v>
      </c>
    </row>
    <row r="1459" spans="1:4" ht="12.75">
      <c r="A1459" s="29">
        <f t="shared" si="22"/>
        <v>2016.1666666665565</v>
      </c>
      <c r="B1459">
        <v>3</v>
      </c>
      <c r="D1459" t="s">
        <v>55</v>
      </c>
    </row>
    <row r="1460" spans="1:2" ht="12.75">
      <c r="A1460" s="29">
        <f t="shared" si="22"/>
        <v>2016.2499999998897</v>
      </c>
      <c r="B1460">
        <v>4</v>
      </c>
    </row>
    <row r="1461" spans="1:2" ht="12.75">
      <c r="A1461" s="29">
        <f t="shared" si="22"/>
        <v>2016.333333333223</v>
      </c>
      <c r="B1461">
        <v>5</v>
      </c>
    </row>
    <row r="1462" spans="1:2" ht="12.75">
      <c r="A1462" s="29">
        <f t="shared" si="22"/>
        <v>2016.4166666665562</v>
      </c>
      <c r="B1462">
        <v>6</v>
      </c>
    </row>
    <row r="1463" spans="1:2" ht="12.75">
      <c r="A1463" s="29">
        <f t="shared" si="22"/>
        <v>2016.4999999998895</v>
      </c>
      <c r="B1463">
        <v>7</v>
      </c>
    </row>
    <row r="1464" spans="1:2" ht="12.75">
      <c r="A1464" s="29">
        <f t="shared" si="22"/>
        <v>2016.5833333332228</v>
      </c>
      <c r="B1464">
        <v>8</v>
      </c>
    </row>
    <row r="1465" spans="1:2" ht="12.75">
      <c r="A1465" s="29">
        <f t="shared" si="22"/>
        <v>2016.666666666556</v>
      </c>
      <c r="B1465">
        <v>9</v>
      </c>
    </row>
    <row r="1466" spans="1:2" ht="12.75">
      <c r="A1466" s="29">
        <f t="shared" si="22"/>
        <v>2016.7499999998893</v>
      </c>
      <c r="B1466">
        <v>10</v>
      </c>
    </row>
    <row r="1467" spans="1:2" ht="12.75">
      <c r="A1467" s="29">
        <f t="shared" si="22"/>
        <v>2016.8333333332225</v>
      </c>
      <c r="B1467">
        <v>11</v>
      </c>
    </row>
    <row r="1468" spans="1:2" ht="12.75">
      <c r="A1468" s="29">
        <f t="shared" si="22"/>
        <v>2016.9166666665558</v>
      </c>
      <c r="B1468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2010-04-15T21:04:16Z</dcterms:created>
  <dcterms:modified xsi:type="dcterms:W3CDTF">2016-03-16T18:59:52Z</dcterms:modified>
  <cp:category/>
  <cp:version/>
  <cp:contentType/>
  <cp:contentStatus/>
</cp:coreProperties>
</file>