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235" windowWidth="11115" windowHeight="5640" activeTab="0"/>
  </bookViews>
  <sheets>
    <sheet name="105-WEST NORTHCENTRAL-T" sheetId="1" r:id="rId1"/>
  </sheets>
  <definedNames>
    <definedName name="TABLE" localSheetId="0">'105-WEST NORTHCENTRAL-T'!$A$5:$B$120</definedName>
    <definedName name="TABLE_10" localSheetId="0">'105-WEST NORTHCENTRAL-T'!$K$6:$K$120</definedName>
    <definedName name="TABLE_11" localSheetId="0">'105-WEST NORTHCENTRAL-T'!$L$6:$L$120</definedName>
    <definedName name="TABLE_12" localSheetId="0">'105-WEST NORTHCENTRAL-T'!$M$6:$M$120</definedName>
    <definedName name="TABLE_13" localSheetId="0">'105-WEST NORTHCENTRAL-T'!$N$6:$N$120</definedName>
    <definedName name="TABLE_2" localSheetId="0">'105-WEST NORTHCENTRAL-T'!$C$5:$C$120</definedName>
    <definedName name="TABLE_3" localSheetId="0">'105-WEST NORTHCENTRAL-T'!$D$5:$D$120</definedName>
    <definedName name="TABLE_4" localSheetId="0">'105-WEST NORTHCENTRAL-T'!$E$5:$E$120</definedName>
    <definedName name="TABLE_5" localSheetId="0">'105-WEST NORTHCENTRAL-T'!$F$5:$F$120</definedName>
    <definedName name="TABLE_6" localSheetId="0">'105-WEST NORTHCENTRAL-T'!$G$6:$G$120</definedName>
    <definedName name="TABLE_7" localSheetId="0">'105-WEST NORTHCENTRAL-T'!$H$6:$H$120</definedName>
    <definedName name="TABLE_8" localSheetId="0">'105-WEST NORTHCENTRAL-T'!$I$6:$I$120</definedName>
    <definedName name="TABLE_9" localSheetId="0">'105-WEST NORTHCENTRAL-T'!$J$6:$J$120</definedName>
  </definedNames>
  <calcPr fullCalcOnLoad="1"/>
</workbook>
</file>

<file path=xl/sharedStrings.xml><?xml version="1.0" encoding="utf-8"?>
<sst xmlns="http://schemas.openxmlformats.org/spreadsheetml/2006/main" count="150" uniqueCount="53">
  <si>
    <t>From http://www.ncdc.noaa.gov/oa/climate/research/cag3/regional.html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</si>
  <si>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</si>
  <si>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</si>
  <si>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</si>
  <si>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</si>
  <si>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</si>
  <si>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</si>
  <si>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</si>
  <si>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</si>
  <si>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</si>
  <si>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</si>
  <si>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</si>
  <si>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</si>
  <si>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</si>
  <si>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</si>
  <si>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</si>
  <si>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COUNT</t>
  </si>
  <si>
    <t>SPRING MAM</t>
  </si>
  <si>
    <t>SUMMER JJA</t>
  </si>
  <si>
    <t>FALL SON</t>
  </si>
  <si>
    <t>WINTER DJF</t>
  </si>
  <si>
    <t>ANN</t>
  </si>
  <si>
    <t>GROW.</t>
  </si>
  <si>
    <t>NON-GR</t>
  </si>
  <si>
    <t>WATER</t>
  </si>
  <si>
    <t>MAM</t>
  </si>
  <si>
    <t>5yrs</t>
  </si>
  <si>
    <t>JJA</t>
  </si>
  <si>
    <t>SON</t>
  </si>
  <si>
    <t>DJF</t>
  </si>
  <si>
    <t>AMJJAS</t>
  </si>
  <si>
    <t>ONDJFM</t>
  </si>
  <si>
    <t>YR</t>
  </si>
  <si>
    <t>Interval/yrs</t>
  </si>
  <si>
    <t>AVE</t>
  </si>
  <si>
    <t>MEDIAN</t>
  </si>
  <si>
    <t>MODE</t>
  </si>
  <si>
    <t>STD</t>
  </si>
  <si>
    <t>WEST NORTH CENTRAL  (WNC) US-TEMPERATURE</t>
  </si>
  <si>
    <t>CODE 105 in http://www1.ncdc.noaa.gov/pub/data/cirs/drd964x.tmpst.txt</t>
  </si>
  <si>
    <t>Montana, Nebraska, North Dakota, South Dakota, Wyoming</t>
  </si>
  <si>
    <t>JUL-DEC</t>
  </si>
  <si>
    <t>Count</t>
  </si>
  <si>
    <t>CHK</t>
  </si>
  <si>
    <t>JAN-JUN</t>
  </si>
  <si>
    <t>JUL-JUN</t>
  </si>
  <si>
    <t>YEAR</t>
  </si>
  <si>
    <t>M</t>
  </si>
  <si>
    <t>As of 4 Apr 2010</t>
  </si>
  <si>
    <t>Jan 1895 - Mar 2010</t>
  </si>
  <si>
    <t>1sthalf</t>
  </si>
  <si>
    <t>2ndhalf</t>
  </si>
  <si>
    <t>Snow/Heat Sea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</si>
</sst>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Border="1" applyAlignment="1">
      <alignment horizontal="center" wrapText="1"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 horizontal="left"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quotePrefix="1">
      <alignment horizontal="center"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34"/>
  <sheetViews>
    <sheetView tabSelected="1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3" sqref="A93"/>
    </sheetView>
  </sheetViews>
  <sheetFormatPr defaultColWidth="9.140625" defaultRowHeight="12.75"/>
  <cols>
    <col min="1" max="20" width="6.7109375" style="0" customWidth="1"/>
    <col min="21" max="21" width="3.7109375" style="0" customWidth="1"/>
    <col min="22" max="35" width="6.7109375" style="0" customWidth="1"/>
    <col min="36" max="36" width="3.7109375" style="0" customWidth="1"/>
    <col min="37" max="38" width="6.7109375" style="15" customWidth="1"/>
    <col min="39" max="16384" width="6.7109375" style="0" customWidth="1"/>
  </cols>
  <sheetData>
    <row r="1" spans="1:12" ht="12.75">
      <c r="A1" s="7" t="s">
        <v>38</v>
      </c>
      <c r="I1" s="17" t="s">
        <v>49</v>
      </c>
      <c r="L1" t="s">
        <v>40</v>
      </c>
    </row>
    <row r="2" spans="1:35" ht="12.75">
      <c r="A2" t="s">
        <v>0</v>
      </c>
      <c r="J2" t="s">
        <v>39</v>
      </c>
      <c r="V2" s="9" t="s">
        <v>17</v>
      </c>
      <c r="W2" s="7"/>
      <c r="X2" s="9" t="s">
        <v>18</v>
      </c>
      <c r="Y2" s="7"/>
      <c r="Z2" s="9" t="s">
        <v>19</v>
      </c>
      <c r="AA2" s="7"/>
      <c r="AB2" s="9" t="s">
        <v>20</v>
      </c>
      <c r="AC2" s="7"/>
      <c r="AD2" s="7" t="s">
        <v>21</v>
      </c>
      <c r="AE2" s="10" t="s">
        <v>22</v>
      </c>
      <c r="AF2" s="7"/>
      <c r="AG2" s="11" t="s">
        <v>23</v>
      </c>
      <c r="AH2" s="7"/>
      <c r="AI2" s="7" t="s">
        <v>24</v>
      </c>
    </row>
    <row r="3" spans="1:39" s="7" customFormat="1" ht="12.75">
      <c r="A3" s="7" t="s">
        <v>46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P3" s="1" t="s">
        <v>13</v>
      </c>
      <c r="Q3" s="10"/>
      <c r="R3" s="1" t="s">
        <v>14</v>
      </c>
      <c r="S3" s="1" t="s">
        <v>15</v>
      </c>
      <c r="T3" s="2" t="s">
        <v>16</v>
      </c>
      <c r="V3" s="12" t="s">
        <v>25</v>
      </c>
      <c r="W3" s="7" t="s">
        <v>26</v>
      </c>
      <c r="X3" s="12" t="s">
        <v>27</v>
      </c>
      <c r="Y3" s="7" t="s">
        <v>26</v>
      </c>
      <c r="Z3" s="12" t="s">
        <v>28</v>
      </c>
      <c r="AA3" s="7" t="s">
        <v>26</v>
      </c>
      <c r="AB3" s="12" t="s">
        <v>29</v>
      </c>
      <c r="AC3" s="7" t="s">
        <v>26</v>
      </c>
      <c r="AD3" s="7" t="s">
        <v>26</v>
      </c>
      <c r="AE3" s="13" t="s">
        <v>30</v>
      </c>
      <c r="AF3" s="7" t="s">
        <v>26</v>
      </c>
      <c r="AG3" s="13" t="s">
        <v>31</v>
      </c>
      <c r="AH3" s="7" t="s">
        <v>26</v>
      </c>
      <c r="AI3" s="8" t="s">
        <v>32</v>
      </c>
      <c r="AK3" s="7" t="s">
        <v>50</v>
      </c>
      <c r="AL3" s="7" t="s">
        <v>51</v>
      </c>
      <c r="AM3" s="7" t="s">
        <v>52</v>
      </c>
    </row>
    <row r="4" spans="1:39" ht="12.75">
      <c r="A4" s="7" t="s">
        <v>48</v>
      </c>
      <c r="Q4" s="2" t="s">
        <v>43</v>
      </c>
      <c r="AE4" s="7"/>
      <c r="AG4" s="7"/>
      <c r="AI4" s="7"/>
      <c r="AK4" s="2" t="s">
        <v>44</v>
      </c>
      <c r="AL4" s="2" t="s">
        <v>41</v>
      </c>
      <c r="AM4" s="7" t="s">
        <v>45</v>
      </c>
    </row>
    <row r="5" spans="1:39" ht="12.75">
      <c r="A5">
        <v>1895</v>
      </c>
      <c r="B5" s="3">
        <v>11.7</v>
      </c>
      <c r="C5" s="3">
        <v>15.6</v>
      </c>
      <c r="D5" s="3">
        <v>29</v>
      </c>
      <c r="E5" s="3">
        <v>48.4</v>
      </c>
      <c r="F5" s="3">
        <v>53.8</v>
      </c>
      <c r="G5" s="3">
        <v>60.1</v>
      </c>
      <c r="H5" s="3">
        <v>67.3</v>
      </c>
      <c r="I5" s="3">
        <v>66.5</v>
      </c>
      <c r="J5" s="3">
        <v>57.5</v>
      </c>
      <c r="K5" s="3">
        <v>44.3</v>
      </c>
      <c r="L5" s="3">
        <v>28.3</v>
      </c>
      <c r="M5" s="3">
        <v>21.5</v>
      </c>
      <c r="N5" s="5">
        <v>42</v>
      </c>
      <c r="P5" s="3">
        <f aca="true" t="shared" si="0" ref="P5:P68">IF(T5&gt;11,AVERAGE(B5:M5),"")</f>
        <v>42</v>
      </c>
      <c r="Q5" s="29">
        <f aca="true" t="shared" si="1" ref="Q5:Q68">N5-P5</f>
        <v>0</v>
      </c>
      <c r="R5" s="3">
        <f>MAX(B5:M5)</f>
        <v>67.3</v>
      </c>
      <c r="S5" s="3">
        <f>MIN(B5:M5)</f>
        <v>11.7</v>
      </c>
      <c r="T5" s="4">
        <f>COUNT(B5:M5)</f>
        <v>12</v>
      </c>
      <c r="V5" s="14">
        <f aca="true" t="shared" si="2" ref="V5:V68">IF(COUNT(D5:F5)&gt;2,AVERAGE(D5:F5),"")</f>
        <v>43.73333333333333</v>
      </c>
      <c r="W5" s="15">
        <f aca="true" t="shared" si="3" ref="W5:W68">IF(COUNT(V3:V7)&gt;4,AVERAGE(V3:V7),"")</f>
      </c>
      <c r="X5" s="14">
        <f aca="true" t="shared" si="4" ref="X5:X68">IF(COUNT(G5:I5)&gt;2,AVERAGE(G5:I5),"")</f>
        <v>64.63333333333334</v>
      </c>
      <c r="Y5" s="15">
        <f aca="true" t="shared" si="5" ref="Y5:Y68">IF(COUNT(X3:X7)&gt;4,AVERAGE(X3:X7),"")</f>
      </c>
      <c r="Z5" s="14">
        <f aca="true" t="shared" si="6" ref="Z5:Z68">IF(COUNT(J5:L5)&gt;2,AVERAGE(J5:L5),"")</f>
        <v>43.36666666666667</v>
      </c>
      <c r="AA5" s="15">
        <f aca="true" t="shared" si="7" ref="AA5:AA68">IF(COUNT(Z3:Z7)&gt;4,AVERAGE(Z3:Z7),"")</f>
      </c>
      <c r="AB5" s="14">
        <f aca="true" t="shared" si="8" ref="AB5:AB68">IF(COUNT(M5,B6:C6)&gt;2,AVERAGE(M5,B6:C6),"")</f>
        <v>22.433333333333334</v>
      </c>
      <c r="AC5" s="15">
        <f aca="true" t="shared" si="9" ref="AC5:AC68">IF(COUNT(AB3:AB7)&gt;4,AVERAGE(AB3:AB7),"")</f>
      </c>
      <c r="AD5" s="15">
        <f aca="true" t="shared" si="10" ref="AD5:AD68">IF(COUNT(P3:P7)&gt;4,AVERAGE(P3:P7),"")</f>
      </c>
      <c r="AE5" s="15">
        <f>IF(COUNT(E5:J5)&gt;5,AVERAGE(E5:J5),"")</f>
        <v>58.93333333333333</v>
      </c>
      <c r="AF5" s="15">
        <f aca="true" t="shared" si="11" ref="AF5:AF68">IF(COUNT(AE3:AE7)&gt;4,AVERAGE(AE3:AE7),"")</f>
      </c>
      <c r="AG5" s="15">
        <f>IF(COUNT(K5:M5,B6:D6)&gt;5,AVERAGE(K5:M5,B6:D6),"")</f>
        <v>27.416666666666668</v>
      </c>
      <c r="AH5" s="15">
        <f aca="true" t="shared" si="12" ref="AH5:AH68">IF(COUNT(AG3:AG7)&gt;4,AVERAGE(AG3:AG7),"")</f>
      </c>
      <c r="AI5" s="15">
        <f>IF(COUNT(K5:M5,B6:J6)&gt;5,AVERAGE(K5:M5,B6:J6),"")</f>
        <v>42.975</v>
      </c>
      <c r="AK5" s="3">
        <f>IF(COUNT(B5:G5)&gt;5,AVERAGE(B5:G5),"")</f>
        <v>36.43333333333333</v>
      </c>
      <c r="AL5" s="3">
        <f>IF(COUNT(H5:M5)&gt;5,AVERAGE(H5:M5),"")</f>
        <v>47.56666666666667</v>
      </c>
      <c r="AM5" s="3">
        <f>IF(COUNT(AL5,AK6)=2,AVERAGE(AL5,AK6),"")</f>
        <v>43.075</v>
      </c>
    </row>
    <row r="6" spans="1:39" ht="12.75">
      <c r="A6">
        <v>1896</v>
      </c>
      <c r="B6" s="3">
        <v>19.5</v>
      </c>
      <c r="C6" s="3">
        <v>26.3</v>
      </c>
      <c r="D6" s="3">
        <v>24.6</v>
      </c>
      <c r="E6" s="3">
        <v>42.2</v>
      </c>
      <c r="F6" s="3">
        <v>54.1</v>
      </c>
      <c r="G6" s="3">
        <v>64.8</v>
      </c>
      <c r="H6" s="3">
        <v>69.4</v>
      </c>
      <c r="I6" s="3">
        <v>66.7</v>
      </c>
      <c r="J6" s="3">
        <v>54</v>
      </c>
      <c r="K6" s="3">
        <v>44.2</v>
      </c>
      <c r="L6" s="3">
        <v>18.3</v>
      </c>
      <c r="M6" s="3">
        <v>28.4</v>
      </c>
      <c r="N6" s="5">
        <v>42.7</v>
      </c>
      <c r="P6" s="3">
        <f t="shared" si="0"/>
        <v>42.708333333333336</v>
      </c>
      <c r="Q6" s="29">
        <f t="shared" si="1"/>
        <v>-0.00833333333333286</v>
      </c>
      <c r="R6" s="3">
        <f aca="true" t="shared" si="13" ref="R6:R69">MAX(B6:M6)</f>
        <v>69.4</v>
      </c>
      <c r="S6" s="3">
        <f aca="true" t="shared" si="14" ref="S6:S69">MIN(B6:M6)</f>
        <v>18.3</v>
      </c>
      <c r="T6" s="4">
        <f aca="true" t="shared" si="15" ref="T6:T69">COUNT(B6:M6)</f>
        <v>12</v>
      </c>
      <c r="V6" s="14">
        <f t="shared" si="2"/>
        <v>40.300000000000004</v>
      </c>
      <c r="W6" s="15">
        <f t="shared" si="3"/>
      </c>
      <c r="X6" s="14">
        <f t="shared" si="4"/>
        <v>66.96666666666665</v>
      </c>
      <c r="Y6" s="15">
        <f t="shared" si="5"/>
      </c>
      <c r="Z6" s="14">
        <f t="shared" si="6"/>
        <v>38.833333333333336</v>
      </c>
      <c r="AA6" s="15">
        <f t="shared" si="7"/>
      </c>
      <c r="AB6" s="14">
        <f t="shared" si="8"/>
        <v>20.866666666666667</v>
      </c>
      <c r="AC6" s="15">
        <f t="shared" si="9"/>
      </c>
      <c r="AD6" s="15">
        <f t="shared" si="10"/>
      </c>
      <c r="AE6" s="15">
        <f>IF(COUNT(E6:J6)&gt;5,AVERAGE(E6:J6),"")</f>
        <v>58.53333333333334</v>
      </c>
      <c r="AF6" s="15">
        <f t="shared" si="11"/>
      </c>
      <c r="AG6" s="15">
        <f aca="true" t="shared" si="16" ref="AG6:AG69">IF(COUNT(K6:M6,B7:D7)&gt;5,AVERAGE(K6:M6,B7:D7),"")</f>
        <v>24.566666666666666</v>
      </c>
      <c r="AH6" s="15">
        <f t="shared" si="12"/>
      </c>
      <c r="AI6" s="15">
        <f aca="true" t="shared" si="17" ref="AI6:AI69">IF(COUNT(K6:M6,B7:J7)&gt;5,AVERAGE(K6:M6,B7:J7),"")</f>
        <v>42.391666666666666</v>
      </c>
      <c r="AK6" s="3">
        <f aca="true" t="shared" si="18" ref="AK6:AK69">IF(COUNT(B6:G6)&gt;5,AVERAGE(B6:G6),"")</f>
        <v>38.583333333333336</v>
      </c>
      <c r="AL6" s="3">
        <f aca="true" t="shared" si="19" ref="AL6:AL69">IF(COUNT(H6:M6)&gt;5,AVERAGE(H6:M6),"")</f>
        <v>46.833333333333336</v>
      </c>
      <c r="AM6" s="3">
        <f aca="true" t="shared" si="20" ref="AM6:AM69">IF(COUNT(AL6,AK7)=2,AVERAGE(AL6,AK7),"")</f>
        <v>41.74166666666667</v>
      </c>
    </row>
    <row r="7" spans="1:39" ht="12.75">
      <c r="A7">
        <v>1897</v>
      </c>
      <c r="B7" s="3">
        <v>15.1</v>
      </c>
      <c r="C7" s="3">
        <v>19.1</v>
      </c>
      <c r="D7" s="3">
        <v>22.3</v>
      </c>
      <c r="E7" s="3">
        <v>43.1</v>
      </c>
      <c r="F7" s="3">
        <v>57.8</v>
      </c>
      <c r="G7" s="3">
        <v>62.5</v>
      </c>
      <c r="H7" s="3">
        <v>68.5</v>
      </c>
      <c r="I7" s="3">
        <v>66.7</v>
      </c>
      <c r="J7" s="3">
        <v>62.7</v>
      </c>
      <c r="K7" s="3">
        <v>46.9</v>
      </c>
      <c r="L7" s="3">
        <v>27.5</v>
      </c>
      <c r="M7" s="3">
        <v>18.4</v>
      </c>
      <c r="N7" s="5">
        <v>42.6</v>
      </c>
      <c r="P7" s="3">
        <f t="shared" si="0"/>
        <v>42.54999999999999</v>
      </c>
      <c r="Q7" s="29">
        <f t="shared" si="1"/>
        <v>0.05000000000001137</v>
      </c>
      <c r="R7" s="3">
        <f t="shared" si="13"/>
        <v>68.5</v>
      </c>
      <c r="S7" s="3">
        <f t="shared" si="14"/>
        <v>15.1</v>
      </c>
      <c r="T7" s="4">
        <f t="shared" si="15"/>
        <v>12</v>
      </c>
      <c r="V7" s="14">
        <f t="shared" si="2"/>
        <v>41.06666666666667</v>
      </c>
      <c r="W7" s="15">
        <f t="shared" si="3"/>
        <v>40.586666666666666</v>
      </c>
      <c r="X7" s="14">
        <f t="shared" si="4"/>
        <v>65.89999999999999</v>
      </c>
      <c r="Y7" s="15">
        <f t="shared" si="5"/>
        <v>65.89333333333335</v>
      </c>
      <c r="Z7" s="14">
        <f t="shared" si="6"/>
        <v>45.699999999999996</v>
      </c>
      <c r="AA7" s="15">
        <f t="shared" si="7"/>
        <v>43.193333333333335</v>
      </c>
      <c r="AB7" s="14">
        <f t="shared" si="8"/>
        <v>21.099999999999998</v>
      </c>
      <c r="AC7" s="15">
        <f t="shared" si="9"/>
        <v>19.74</v>
      </c>
      <c r="AD7" s="15">
        <f t="shared" si="10"/>
        <v>42.14333333333333</v>
      </c>
      <c r="AE7" s="15">
        <f aca="true" t="shared" si="21" ref="AE7:AE70">IF(COUNT(E7:J7)&gt;5,AVERAGE(E7:J7),"")</f>
        <v>60.21666666666667</v>
      </c>
      <c r="AF7" s="15">
        <f t="shared" si="11"/>
        <v>58.82333333333334</v>
      </c>
      <c r="AG7" s="15">
        <f t="shared" si="16"/>
        <v>27.283333333333335</v>
      </c>
      <c r="AH7" s="15">
        <f t="shared" si="12"/>
        <v>25.956666666666667</v>
      </c>
      <c r="AI7" s="15">
        <f t="shared" si="17"/>
        <v>43.074999999999996</v>
      </c>
      <c r="AK7" s="3">
        <f t="shared" si="18"/>
        <v>36.65</v>
      </c>
      <c r="AL7" s="3">
        <f t="shared" si="19"/>
        <v>48.44999999999999</v>
      </c>
      <c r="AM7" s="3">
        <f t="shared" si="20"/>
        <v>43.349999999999994</v>
      </c>
    </row>
    <row r="8" spans="1:39" ht="12.75">
      <c r="A8">
        <v>1898</v>
      </c>
      <c r="B8" s="3">
        <v>19.6</v>
      </c>
      <c r="C8" s="3">
        <v>25.3</v>
      </c>
      <c r="D8" s="3">
        <v>26</v>
      </c>
      <c r="E8" s="3">
        <v>43.8</v>
      </c>
      <c r="F8" s="3">
        <v>51.9</v>
      </c>
      <c r="G8" s="3">
        <v>62.9</v>
      </c>
      <c r="H8" s="3">
        <v>68.8</v>
      </c>
      <c r="I8" s="3">
        <v>68.7</v>
      </c>
      <c r="J8" s="3">
        <v>57.1</v>
      </c>
      <c r="K8" s="3">
        <v>40.7</v>
      </c>
      <c r="L8" s="3">
        <v>27</v>
      </c>
      <c r="M8" s="3">
        <v>17.9</v>
      </c>
      <c r="N8" s="5">
        <v>42.5</v>
      </c>
      <c r="P8" s="3">
        <f t="shared" si="0"/>
        <v>42.475</v>
      </c>
      <c r="Q8" s="29">
        <f t="shared" si="1"/>
        <v>0.02499999999999858</v>
      </c>
      <c r="R8" s="3">
        <f t="shared" si="13"/>
        <v>68.8</v>
      </c>
      <c r="S8" s="3">
        <f t="shared" si="14"/>
        <v>17.9</v>
      </c>
      <c r="T8" s="4">
        <f t="shared" si="15"/>
        <v>12</v>
      </c>
      <c r="V8" s="14">
        <f t="shared" si="2"/>
        <v>40.56666666666666</v>
      </c>
      <c r="W8" s="15">
        <f t="shared" si="3"/>
        <v>40.92</v>
      </c>
      <c r="X8" s="14">
        <f t="shared" si="4"/>
        <v>66.8</v>
      </c>
      <c r="Y8" s="15">
        <f t="shared" si="5"/>
        <v>66.53999999999999</v>
      </c>
      <c r="Z8" s="14">
        <f t="shared" si="6"/>
        <v>41.6</v>
      </c>
      <c r="AA8" s="15">
        <f t="shared" si="7"/>
        <v>43.36666666666666</v>
      </c>
      <c r="AB8" s="14">
        <f t="shared" si="8"/>
        <v>14.366666666666665</v>
      </c>
      <c r="AC8" s="15">
        <f t="shared" si="9"/>
        <v>19.419999999999998</v>
      </c>
      <c r="AD8" s="15">
        <f t="shared" si="10"/>
        <v>42.72333333333333</v>
      </c>
      <c r="AE8" s="15">
        <f t="shared" si="21"/>
        <v>58.86666666666667</v>
      </c>
      <c r="AF8" s="15">
        <f t="shared" si="11"/>
        <v>59.19666666666667</v>
      </c>
      <c r="AG8" s="15">
        <f t="shared" si="16"/>
        <v>21.766666666666666</v>
      </c>
      <c r="AH8" s="15">
        <f t="shared" si="12"/>
        <v>26.136666666666667</v>
      </c>
      <c r="AI8" s="15">
        <f t="shared" si="17"/>
        <v>39.666666666666664</v>
      </c>
      <c r="AK8" s="3">
        <f t="shared" si="18"/>
        <v>38.25</v>
      </c>
      <c r="AL8" s="3">
        <f t="shared" si="19"/>
        <v>46.699999999999996</v>
      </c>
      <c r="AM8" s="3">
        <f t="shared" si="20"/>
        <v>39.88333333333333</v>
      </c>
    </row>
    <row r="9" spans="1:39" ht="12.75">
      <c r="A9">
        <v>1899</v>
      </c>
      <c r="B9" s="3">
        <v>17.4</v>
      </c>
      <c r="C9" s="3">
        <v>7.8</v>
      </c>
      <c r="D9" s="3">
        <v>19.8</v>
      </c>
      <c r="E9" s="3">
        <v>41.2</v>
      </c>
      <c r="F9" s="3">
        <v>50.8</v>
      </c>
      <c r="G9" s="3">
        <v>61.4</v>
      </c>
      <c r="H9" s="3">
        <v>68.6</v>
      </c>
      <c r="I9" s="3">
        <v>65.5</v>
      </c>
      <c r="J9" s="3">
        <v>57.9</v>
      </c>
      <c r="K9" s="3">
        <v>43.6</v>
      </c>
      <c r="L9" s="3">
        <v>37.9</v>
      </c>
      <c r="M9" s="3">
        <v>19.9</v>
      </c>
      <c r="N9" s="5">
        <v>41</v>
      </c>
      <c r="P9" s="3">
        <f t="shared" si="0"/>
        <v>40.98333333333333</v>
      </c>
      <c r="Q9" s="29">
        <f t="shared" si="1"/>
        <v>0.016666666666672825</v>
      </c>
      <c r="R9" s="3">
        <f t="shared" si="13"/>
        <v>68.6</v>
      </c>
      <c r="S9" s="3">
        <f t="shared" si="14"/>
        <v>7.8</v>
      </c>
      <c r="T9" s="4">
        <f t="shared" si="15"/>
        <v>12</v>
      </c>
      <c r="V9" s="14">
        <f t="shared" si="2"/>
        <v>37.266666666666666</v>
      </c>
      <c r="W9" s="15">
        <f t="shared" si="3"/>
        <v>41.69333333333333</v>
      </c>
      <c r="X9" s="14">
        <f t="shared" si="4"/>
        <v>65.16666666666667</v>
      </c>
      <c r="Y9" s="15">
        <f t="shared" si="5"/>
        <v>66.6</v>
      </c>
      <c r="Z9" s="14">
        <f t="shared" si="6"/>
        <v>46.46666666666667</v>
      </c>
      <c r="AA9" s="15">
        <f t="shared" si="7"/>
        <v>44.72666666666666</v>
      </c>
      <c r="AB9" s="14">
        <f t="shared" si="8"/>
        <v>19.933333333333334</v>
      </c>
      <c r="AC9" s="15">
        <f t="shared" si="9"/>
        <v>19.299999999999997</v>
      </c>
      <c r="AD9" s="15">
        <f t="shared" si="10"/>
        <v>42.98166666666667</v>
      </c>
      <c r="AE9" s="15">
        <f t="shared" si="21"/>
        <v>57.56666666666666</v>
      </c>
      <c r="AF9" s="15">
        <f t="shared" si="11"/>
        <v>59.40333333333333</v>
      </c>
      <c r="AG9" s="15">
        <f t="shared" si="16"/>
        <v>28.75</v>
      </c>
      <c r="AH9" s="15">
        <f t="shared" si="12"/>
        <v>27.05</v>
      </c>
      <c r="AI9" s="15">
        <f t="shared" si="17"/>
        <v>44.775</v>
      </c>
      <c r="AK9" s="3">
        <f t="shared" si="18"/>
        <v>33.06666666666667</v>
      </c>
      <c r="AL9" s="3">
        <f t="shared" si="19"/>
        <v>48.9</v>
      </c>
      <c r="AM9" s="3">
        <f t="shared" si="20"/>
        <v>44.725</v>
      </c>
    </row>
    <row r="10" spans="1:39" ht="12.75">
      <c r="A10">
        <v>1900</v>
      </c>
      <c r="B10" s="3">
        <v>24.3</v>
      </c>
      <c r="C10" s="3">
        <v>15.6</v>
      </c>
      <c r="D10" s="3">
        <v>31.2</v>
      </c>
      <c r="E10" s="3">
        <v>47</v>
      </c>
      <c r="F10" s="3">
        <v>58</v>
      </c>
      <c r="G10" s="3">
        <v>67.2</v>
      </c>
      <c r="H10" s="3">
        <v>68.2</v>
      </c>
      <c r="I10" s="3">
        <v>68.2</v>
      </c>
      <c r="J10" s="3">
        <v>56.2</v>
      </c>
      <c r="K10" s="3">
        <v>48.3</v>
      </c>
      <c r="L10" s="3">
        <v>28.2</v>
      </c>
      <c r="M10" s="3">
        <v>26.4</v>
      </c>
      <c r="N10" s="5">
        <v>44.9</v>
      </c>
      <c r="P10" s="3">
        <f t="shared" si="0"/>
        <v>44.9</v>
      </c>
      <c r="Q10" s="29">
        <f t="shared" si="1"/>
        <v>0</v>
      </c>
      <c r="R10" s="3">
        <f t="shared" si="13"/>
        <v>68.2</v>
      </c>
      <c r="S10" s="3">
        <f t="shared" si="14"/>
        <v>15.6</v>
      </c>
      <c r="T10" s="4">
        <f t="shared" si="15"/>
        <v>12</v>
      </c>
      <c r="V10" s="14">
        <f t="shared" si="2"/>
        <v>45.4</v>
      </c>
      <c r="W10" s="15">
        <f t="shared" si="3"/>
        <v>42.04</v>
      </c>
      <c r="X10" s="14">
        <f t="shared" si="4"/>
        <v>67.86666666666667</v>
      </c>
      <c r="Y10" s="15">
        <f t="shared" si="5"/>
        <v>66.17333333333333</v>
      </c>
      <c r="Z10" s="14">
        <f t="shared" si="6"/>
        <v>44.23333333333333</v>
      </c>
      <c r="AA10" s="15">
        <f t="shared" si="7"/>
        <v>44.446666666666665</v>
      </c>
      <c r="AB10" s="14">
        <f t="shared" si="8"/>
        <v>20.833333333333332</v>
      </c>
      <c r="AC10" s="15">
        <f t="shared" si="9"/>
        <v>18.466666666666665</v>
      </c>
      <c r="AD10" s="15">
        <f t="shared" si="10"/>
        <v>42.96833333333333</v>
      </c>
      <c r="AE10" s="15">
        <f t="shared" si="21"/>
        <v>60.79999999999999</v>
      </c>
      <c r="AF10" s="15">
        <f t="shared" si="11"/>
        <v>58.79333333333333</v>
      </c>
      <c r="AG10" s="15">
        <f t="shared" si="16"/>
        <v>28.316666666666666</v>
      </c>
      <c r="AH10" s="15">
        <f t="shared" si="12"/>
        <v>26.836666666666666</v>
      </c>
      <c r="AI10" s="15">
        <f t="shared" si="17"/>
        <v>43.94166666666667</v>
      </c>
      <c r="AK10" s="3">
        <f t="shared" si="18"/>
        <v>40.550000000000004</v>
      </c>
      <c r="AL10" s="3">
        <f t="shared" si="19"/>
        <v>49.25</v>
      </c>
      <c r="AM10" s="3">
        <f t="shared" si="20"/>
        <v>43.7</v>
      </c>
    </row>
    <row r="11" spans="1:39" ht="12.75">
      <c r="A11">
        <v>1901</v>
      </c>
      <c r="B11" s="3">
        <v>19.5</v>
      </c>
      <c r="C11" s="3">
        <v>16.6</v>
      </c>
      <c r="D11" s="3">
        <v>30.9</v>
      </c>
      <c r="E11" s="3">
        <v>43.5</v>
      </c>
      <c r="F11" s="3">
        <v>58.1</v>
      </c>
      <c r="G11" s="3">
        <v>60.3</v>
      </c>
      <c r="H11" s="3">
        <v>72.9</v>
      </c>
      <c r="I11" s="3">
        <v>68.6</v>
      </c>
      <c r="J11" s="3">
        <v>54</v>
      </c>
      <c r="K11" s="3">
        <v>48.8</v>
      </c>
      <c r="L11" s="3">
        <v>34.1</v>
      </c>
      <c r="M11" s="3">
        <v>20.7</v>
      </c>
      <c r="N11" s="5">
        <v>44</v>
      </c>
      <c r="P11" s="3">
        <f t="shared" si="0"/>
        <v>44</v>
      </c>
      <c r="Q11" s="29">
        <f t="shared" si="1"/>
        <v>0</v>
      </c>
      <c r="R11" s="3">
        <f t="shared" si="13"/>
        <v>72.9</v>
      </c>
      <c r="S11" s="3">
        <f t="shared" si="14"/>
        <v>16.6</v>
      </c>
      <c r="T11" s="4">
        <f t="shared" si="15"/>
        <v>12</v>
      </c>
      <c r="V11" s="14">
        <f t="shared" si="2"/>
        <v>44.166666666666664</v>
      </c>
      <c r="W11" s="15">
        <f t="shared" si="3"/>
        <v>42.06666666666666</v>
      </c>
      <c r="X11" s="14">
        <f t="shared" si="4"/>
        <v>67.26666666666667</v>
      </c>
      <c r="Y11" s="15">
        <f t="shared" si="5"/>
        <v>65.71333333333334</v>
      </c>
      <c r="Z11" s="14">
        <f t="shared" si="6"/>
        <v>45.63333333333333</v>
      </c>
      <c r="AA11" s="15">
        <f t="shared" si="7"/>
        <v>44.82666666666667</v>
      </c>
      <c r="AB11" s="14">
        <f t="shared" si="8"/>
        <v>20.266666666666666</v>
      </c>
      <c r="AC11" s="15">
        <f t="shared" si="9"/>
        <v>19.21333333333333</v>
      </c>
      <c r="AD11" s="15">
        <f t="shared" si="10"/>
        <v>42.836666666666666</v>
      </c>
      <c r="AE11" s="15">
        <f t="shared" si="21"/>
        <v>59.56666666666666</v>
      </c>
      <c r="AF11" s="15">
        <f t="shared" si="11"/>
        <v>58.383333333333326</v>
      </c>
      <c r="AG11" s="15">
        <f t="shared" si="16"/>
        <v>29.133333333333336</v>
      </c>
      <c r="AH11" s="15">
        <f t="shared" si="12"/>
        <v>27.78</v>
      </c>
      <c r="AI11" s="15">
        <f t="shared" si="17"/>
        <v>43.150000000000006</v>
      </c>
      <c r="AK11" s="3">
        <f t="shared" si="18"/>
        <v>38.15</v>
      </c>
      <c r="AL11" s="3">
        <f t="shared" si="19"/>
        <v>49.85</v>
      </c>
      <c r="AM11" s="3">
        <f t="shared" si="20"/>
        <v>43.93333333333334</v>
      </c>
    </row>
    <row r="12" spans="1:39" ht="12.75">
      <c r="A12">
        <v>1902</v>
      </c>
      <c r="B12" s="3">
        <v>18.7</v>
      </c>
      <c r="C12" s="3">
        <v>21.4</v>
      </c>
      <c r="D12" s="3">
        <v>31.1</v>
      </c>
      <c r="E12" s="3">
        <v>41.6</v>
      </c>
      <c r="F12" s="3">
        <v>55.7</v>
      </c>
      <c r="G12" s="3">
        <v>59.6</v>
      </c>
      <c r="H12" s="3">
        <v>66.2</v>
      </c>
      <c r="I12" s="3">
        <v>65.5</v>
      </c>
      <c r="J12" s="3">
        <v>54.4</v>
      </c>
      <c r="K12" s="3">
        <v>46.9</v>
      </c>
      <c r="L12" s="3">
        <v>31.6</v>
      </c>
      <c r="M12" s="3">
        <v>17.1</v>
      </c>
      <c r="N12" s="5">
        <v>42.5</v>
      </c>
      <c r="P12" s="3">
        <f t="shared" si="0"/>
        <v>42.483333333333334</v>
      </c>
      <c r="Q12" s="29">
        <f t="shared" si="1"/>
        <v>0.01666666666666572</v>
      </c>
      <c r="R12" s="3">
        <f t="shared" si="13"/>
        <v>66.2</v>
      </c>
      <c r="S12" s="3">
        <f t="shared" si="14"/>
        <v>17.1</v>
      </c>
      <c r="T12" s="4">
        <f t="shared" si="15"/>
        <v>12</v>
      </c>
      <c r="V12" s="14">
        <f t="shared" si="2"/>
        <v>42.800000000000004</v>
      </c>
      <c r="W12" s="15">
        <f t="shared" si="3"/>
        <v>42.74666666666666</v>
      </c>
      <c r="X12" s="14">
        <f t="shared" si="4"/>
        <v>63.76666666666667</v>
      </c>
      <c r="Y12" s="15">
        <f t="shared" si="5"/>
        <v>65.47333333333333</v>
      </c>
      <c r="Z12" s="14">
        <f t="shared" si="6"/>
        <v>44.300000000000004</v>
      </c>
      <c r="AA12" s="15">
        <f t="shared" si="7"/>
        <v>45.026666666666664</v>
      </c>
      <c r="AB12" s="14">
        <f t="shared" si="8"/>
        <v>16.933333333333334</v>
      </c>
      <c r="AC12" s="15">
        <f t="shared" si="9"/>
        <v>18.546666666666663</v>
      </c>
      <c r="AD12" s="15">
        <f t="shared" si="10"/>
        <v>43.16</v>
      </c>
      <c r="AE12" s="15">
        <f t="shared" si="21"/>
        <v>57.166666666666664</v>
      </c>
      <c r="AF12" s="15">
        <f t="shared" si="11"/>
        <v>58.31666666666666</v>
      </c>
      <c r="AG12" s="15">
        <f t="shared" si="16"/>
        <v>26.21666666666667</v>
      </c>
      <c r="AH12" s="15">
        <f t="shared" si="12"/>
        <v>27.763333333333332</v>
      </c>
      <c r="AI12" s="15">
        <f t="shared" si="17"/>
        <v>41.51666666666667</v>
      </c>
      <c r="AK12" s="3">
        <f t="shared" si="18"/>
        <v>38.016666666666666</v>
      </c>
      <c r="AL12" s="3">
        <f t="shared" si="19"/>
        <v>46.95000000000001</v>
      </c>
      <c r="AM12" s="3">
        <f t="shared" si="20"/>
        <v>41.616666666666674</v>
      </c>
    </row>
    <row r="13" spans="1:39" ht="12.75">
      <c r="A13">
        <v>1903</v>
      </c>
      <c r="B13" s="3">
        <v>20.7</v>
      </c>
      <c r="C13" s="3">
        <v>13</v>
      </c>
      <c r="D13" s="3">
        <v>28</v>
      </c>
      <c r="E13" s="3">
        <v>42.4</v>
      </c>
      <c r="F13" s="3">
        <v>51.7</v>
      </c>
      <c r="G13" s="3">
        <v>61.9</v>
      </c>
      <c r="H13" s="3">
        <v>66.4</v>
      </c>
      <c r="I13" s="3">
        <v>65.2</v>
      </c>
      <c r="J13" s="3">
        <v>53.3</v>
      </c>
      <c r="K13" s="3">
        <v>47.8</v>
      </c>
      <c r="L13" s="3">
        <v>29.4</v>
      </c>
      <c r="M13" s="3">
        <v>22</v>
      </c>
      <c r="N13" s="5">
        <v>41.8</v>
      </c>
      <c r="P13" s="3">
        <f t="shared" si="0"/>
        <v>41.81666666666667</v>
      </c>
      <c r="Q13" s="29">
        <f t="shared" si="1"/>
        <v>-0.016666666666672825</v>
      </c>
      <c r="R13" s="3">
        <f t="shared" si="13"/>
        <v>66.4</v>
      </c>
      <c r="S13" s="3">
        <f t="shared" si="14"/>
        <v>13</v>
      </c>
      <c r="T13" s="4">
        <f t="shared" si="15"/>
        <v>12</v>
      </c>
      <c r="V13" s="14">
        <f t="shared" si="2"/>
        <v>40.7</v>
      </c>
      <c r="W13" s="15">
        <f t="shared" si="3"/>
        <v>42.2</v>
      </c>
      <c r="X13" s="14">
        <f t="shared" si="4"/>
        <v>64.5</v>
      </c>
      <c r="Y13" s="15">
        <f t="shared" si="5"/>
        <v>64.82000000000001</v>
      </c>
      <c r="Z13" s="14">
        <f t="shared" si="6"/>
        <v>43.5</v>
      </c>
      <c r="AA13" s="15">
        <f t="shared" si="7"/>
        <v>45.086666666666666</v>
      </c>
      <c r="AB13" s="14">
        <f t="shared" si="8"/>
        <v>18.099999999999998</v>
      </c>
      <c r="AC13" s="15">
        <f t="shared" si="9"/>
        <v>18.713333333333335</v>
      </c>
      <c r="AD13" s="15">
        <f t="shared" si="10"/>
        <v>42.58</v>
      </c>
      <c r="AE13" s="15">
        <f t="shared" si="21"/>
        <v>56.81666666666667</v>
      </c>
      <c r="AF13" s="15">
        <f t="shared" si="11"/>
        <v>57.64333333333333</v>
      </c>
      <c r="AG13" s="15">
        <f t="shared" si="16"/>
        <v>26.483333333333334</v>
      </c>
      <c r="AH13" s="15">
        <f t="shared" si="12"/>
        <v>27.470000000000006</v>
      </c>
      <c r="AI13" s="15">
        <f t="shared" si="17"/>
        <v>41.85833333333333</v>
      </c>
      <c r="AK13" s="3">
        <f t="shared" si="18"/>
        <v>36.28333333333334</v>
      </c>
      <c r="AL13" s="3">
        <f t="shared" si="19"/>
        <v>47.35</v>
      </c>
      <c r="AM13" s="3">
        <f t="shared" si="20"/>
        <v>41.55833333333334</v>
      </c>
    </row>
    <row r="14" spans="1:39" ht="12.75">
      <c r="A14">
        <v>1904</v>
      </c>
      <c r="B14" s="3">
        <v>16.8</v>
      </c>
      <c r="C14" s="3">
        <v>15.5</v>
      </c>
      <c r="D14" s="3">
        <v>27.4</v>
      </c>
      <c r="E14" s="3">
        <v>41.8</v>
      </c>
      <c r="F14" s="3">
        <v>52.8</v>
      </c>
      <c r="G14" s="3">
        <v>60.3</v>
      </c>
      <c r="H14" s="3">
        <v>66.1</v>
      </c>
      <c r="I14" s="3">
        <v>65.5</v>
      </c>
      <c r="J14" s="3">
        <v>56.9</v>
      </c>
      <c r="K14" s="3">
        <v>47.9</v>
      </c>
      <c r="L14" s="3">
        <v>37.6</v>
      </c>
      <c r="M14" s="3">
        <v>22.6</v>
      </c>
      <c r="N14" s="5">
        <v>42.6</v>
      </c>
      <c r="P14" s="3">
        <f t="shared" si="0"/>
        <v>42.6</v>
      </c>
      <c r="Q14" s="29">
        <f t="shared" si="1"/>
        <v>0</v>
      </c>
      <c r="R14" s="3">
        <f t="shared" si="13"/>
        <v>66.1</v>
      </c>
      <c r="S14" s="3">
        <f t="shared" si="14"/>
        <v>15.5</v>
      </c>
      <c r="T14" s="4">
        <f t="shared" si="15"/>
        <v>12</v>
      </c>
      <c r="V14" s="14">
        <f t="shared" si="2"/>
        <v>40.666666666666664</v>
      </c>
      <c r="W14" s="15">
        <f t="shared" si="3"/>
        <v>41.35333333333333</v>
      </c>
      <c r="X14" s="14">
        <f t="shared" si="4"/>
        <v>63.96666666666666</v>
      </c>
      <c r="Y14" s="15">
        <f t="shared" si="5"/>
        <v>64.16666666666667</v>
      </c>
      <c r="Z14" s="14">
        <f t="shared" si="6"/>
        <v>47.46666666666667</v>
      </c>
      <c r="AA14" s="15">
        <f t="shared" si="7"/>
        <v>44.89333333333333</v>
      </c>
      <c r="AB14" s="14">
        <f t="shared" si="8"/>
        <v>16.6</v>
      </c>
      <c r="AC14" s="15">
        <f t="shared" si="9"/>
        <v>18.240000000000002</v>
      </c>
      <c r="AD14" s="15">
        <f t="shared" si="10"/>
        <v>42.31</v>
      </c>
      <c r="AE14" s="15">
        <f t="shared" si="21"/>
        <v>57.23333333333333</v>
      </c>
      <c r="AF14" s="15">
        <f t="shared" si="11"/>
        <v>57.370000000000005</v>
      </c>
      <c r="AG14" s="15">
        <f t="shared" si="16"/>
        <v>28.666666666666668</v>
      </c>
      <c r="AH14" s="15">
        <f t="shared" si="12"/>
        <v>27.006666666666668</v>
      </c>
      <c r="AI14" s="15">
        <f t="shared" si="17"/>
        <v>43.050000000000004</v>
      </c>
      <c r="AK14" s="3">
        <f t="shared" si="18"/>
        <v>35.76666666666667</v>
      </c>
      <c r="AL14" s="3">
        <f t="shared" si="19"/>
        <v>49.43333333333334</v>
      </c>
      <c r="AM14" s="3">
        <f t="shared" si="20"/>
        <v>42.641666666666666</v>
      </c>
    </row>
    <row r="15" spans="1:39" ht="12.75">
      <c r="A15">
        <v>1905</v>
      </c>
      <c r="B15" s="3">
        <v>13.6</v>
      </c>
      <c r="C15" s="3">
        <v>13.6</v>
      </c>
      <c r="D15" s="3">
        <v>36.7</v>
      </c>
      <c r="E15" s="3">
        <v>41.7</v>
      </c>
      <c r="F15" s="3">
        <v>49.6</v>
      </c>
      <c r="G15" s="3">
        <v>59.9</v>
      </c>
      <c r="H15" s="3">
        <v>65.9</v>
      </c>
      <c r="I15" s="3">
        <v>68</v>
      </c>
      <c r="J15" s="3">
        <v>59.5</v>
      </c>
      <c r="K15" s="3">
        <v>40.7</v>
      </c>
      <c r="L15" s="3">
        <v>33.4</v>
      </c>
      <c r="M15" s="3">
        <v>21.4</v>
      </c>
      <c r="N15" s="5">
        <v>42</v>
      </c>
      <c r="P15" s="3">
        <f t="shared" si="0"/>
        <v>41.99999999999999</v>
      </c>
      <c r="Q15" s="29">
        <f t="shared" si="1"/>
        <v>0</v>
      </c>
      <c r="R15" s="3">
        <f t="shared" si="13"/>
        <v>68</v>
      </c>
      <c r="S15" s="3">
        <f t="shared" si="14"/>
        <v>13.6</v>
      </c>
      <c r="T15" s="4">
        <f t="shared" si="15"/>
        <v>12</v>
      </c>
      <c r="V15" s="14">
        <f t="shared" si="2"/>
        <v>42.666666666666664</v>
      </c>
      <c r="W15" s="15">
        <f t="shared" si="3"/>
        <v>40.593333333333334</v>
      </c>
      <c r="X15" s="14">
        <f t="shared" si="4"/>
        <v>64.60000000000001</v>
      </c>
      <c r="Y15" s="15">
        <f t="shared" si="5"/>
        <v>64.06666666666666</v>
      </c>
      <c r="Z15" s="14">
        <f t="shared" si="6"/>
        <v>44.53333333333333</v>
      </c>
      <c r="AA15" s="15">
        <f t="shared" si="7"/>
        <v>45.059999999999995</v>
      </c>
      <c r="AB15" s="14">
        <f t="shared" si="8"/>
        <v>21.666666666666668</v>
      </c>
      <c r="AC15" s="15">
        <f t="shared" si="9"/>
        <v>19.44666666666667</v>
      </c>
      <c r="AD15" s="15">
        <f t="shared" si="10"/>
        <v>42.108333333333334</v>
      </c>
      <c r="AE15" s="15">
        <f t="shared" si="21"/>
        <v>57.43333333333334</v>
      </c>
      <c r="AF15" s="15">
        <f t="shared" si="11"/>
        <v>56.90333333333333</v>
      </c>
      <c r="AG15" s="15">
        <f t="shared" si="16"/>
        <v>26.849999999999998</v>
      </c>
      <c r="AH15" s="15">
        <f t="shared" si="12"/>
        <v>27.743333333333332</v>
      </c>
      <c r="AI15" s="15">
        <f t="shared" si="17"/>
        <v>42.52499999999999</v>
      </c>
      <c r="AK15" s="3">
        <f t="shared" si="18"/>
        <v>35.85</v>
      </c>
      <c r="AL15" s="3">
        <f t="shared" si="19"/>
        <v>48.15</v>
      </c>
      <c r="AM15" s="3">
        <f t="shared" si="20"/>
        <v>42.641666666666666</v>
      </c>
    </row>
    <row r="16" spans="1:39" ht="12.75">
      <c r="A16">
        <v>1906</v>
      </c>
      <c r="B16" s="3">
        <v>21.3</v>
      </c>
      <c r="C16" s="3">
        <v>22.3</v>
      </c>
      <c r="D16" s="3">
        <v>22</v>
      </c>
      <c r="E16" s="3">
        <v>45.9</v>
      </c>
      <c r="F16" s="3">
        <v>51.9</v>
      </c>
      <c r="G16" s="3">
        <v>59.4</v>
      </c>
      <c r="H16" s="3">
        <v>66.9</v>
      </c>
      <c r="I16" s="3">
        <v>65.7</v>
      </c>
      <c r="J16" s="3">
        <v>59.4</v>
      </c>
      <c r="K16" s="3">
        <v>45.5</v>
      </c>
      <c r="L16" s="3">
        <v>29.1</v>
      </c>
      <c r="M16" s="3">
        <v>22.4</v>
      </c>
      <c r="N16" s="5">
        <v>42.6</v>
      </c>
      <c r="P16" s="3">
        <f t="shared" si="0"/>
        <v>42.65</v>
      </c>
      <c r="Q16" s="29">
        <f t="shared" si="1"/>
        <v>-0.04999999999999716</v>
      </c>
      <c r="R16" s="3">
        <f t="shared" si="13"/>
        <v>66.9</v>
      </c>
      <c r="S16" s="3">
        <f t="shared" si="14"/>
        <v>21.3</v>
      </c>
      <c r="T16" s="4">
        <f t="shared" si="15"/>
        <v>12</v>
      </c>
      <c r="V16" s="14">
        <f t="shared" si="2"/>
        <v>39.93333333333334</v>
      </c>
      <c r="W16" s="15">
        <f t="shared" si="3"/>
        <v>40.839999999999996</v>
      </c>
      <c r="X16" s="14">
        <f t="shared" si="4"/>
        <v>64</v>
      </c>
      <c r="Y16" s="15">
        <f t="shared" si="5"/>
        <v>63.93333333333334</v>
      </c>
      <c r="Z16" s="14">
        <f t="shared" si="6"/>
        <v>44.666666666666664</v>
      </c>
      <c r="AA16" s="15">
        <f t="shared" si="7"/>
        <v>45.459999999999994</v>
      </c>
      <c r="AB16" s="14">
        <f t="shared" si="8"/>
        <v>17.900000000000002</v>
      </c>
      <c r="AC16" s="15">
        <f t="shared" si="9"/>
        <v>19.720000000000002</v>
      </c>
      <c r="AD16" s="15">
        <f t="shared" si="10"/>
        <v>42.44</v>
      </c>
      <c r="AE16" s="15">
        <f t="shared" si="21"/>
        <v>58.199999999999996</v>
      </c>
      <c r="AF16" s="15">
        <f t="shared" si="11"/>
        <v>57.11666666666666</v>
      </c>
      <c r="AG16" s="15">
        <f t="shared" si="16"/>
        <v>26.816666666666666</v>
      </c>
      <c r="AH16" s="15">
        <f t="shared" si="12"/>
        <v>27.93333333333333</v>
      </c>
      <c r="AI16" s="15">
        <f t="shared" si="17"/>
        <v>40.825</v>
      </c>
      <c r="AK16" s="3">
        <f t="shared" si="18"/>
        <v>37.13333333333333</v>
      </c>
      <c r="AL16" s="3">
        <f t="shared" si="19"/>
        <v>48.166666666666664</v>
      </c>
      <c r="AM16" s="3">
        <f t="shared" si="20"/>
        <v>41.391666666666666</v>
      </c>
    </row>
    <row r="17" spans="1:39" ht="12.75">
      <c r="A17">
        <v>1907</v>
      </c>
      <c r="B17" s="3">
        <v>8.2</v>
      </c>
      <c r="C17" s="3">
        <v>23.1</v>
      </c>
      <c r="D17" s="3">
        <v>32.6</v>
      </c>
      <c r="E17" s="3">
        <v>37.3</v>
      </c>
      <c r="F17" s="3">
        <v>47.1</v>
      </c>
      <c r="G17" s="3">
        <v>59.4</v>
      </c>
      <c r="H17" s="3">
        <v>66</v>
      </c>
      <c r="I17" s="3">
        <v>64.4</v>
      </c>
      <c r="J17" s="3">
        <v>54.8</v>
      </c>
      <c r="K17" s="3">
        <v>47.6</v>
      </c>
      <c r="L17" s="3">
        <v>33</v>
      </c>
      <c r="M17" s="3">
        <v>24.2</v>
      </c>
      <c r="N17" s="5">
        <v>41.5</v>
      </c>
      <c r="P17" s="3">
        <f t="shared" si="0"/>
        <v>41.475</v>
      </c>
      <c r="Q17" s="29">
        <f t="shared" si="1"/>
        <v>0.02499999999999858</v>
      </c>
      <c r="R17" s="3">
        <f t="shared" si="13"/>
        <v>66</v>
      </c>
      <c r="S17" s="3">
        <f t="shared" si="14"/>
        <v>8.2</v>
      </c>
      <c r="T17" s="4">
        <f t="shared" si="15"/>
        <v>12</v>
      </c>
      <c r="V17" s="14">
        <f t="shared" si="2"/>
        <v>39</v>
      </c>
      <c r="W17" s="15">
        <f t="shared" si="3"/>
        <v>40.45333333333333</v>
      </c>
      <c r="X17" s="14">
        <f t="shared" si="4"/>
        <v>63.26666666666667</v>
      </c>
      <c r="Y17" s="15">
        <f t="shared" si="5"/>
        <v>64.39333333333335</v>
      </c>
      <c r="Z17" s="14">
        <f t="shared" si="6"/>
        <v>45.13333333333333</v>
      </c>
      <c r="AA17" s="15">
        <f t="shared" si="7"/>
        <v>45.04666666666667</v>
      </c>
      <c r="AB17" s="14">
        <f t="shared" si="8"/>
        <v>22.96666666666667</v>
      </c>
      <c r="AC17" s="15">
        <f t="shared" si="9"/>
        <v>19.14666666666667</v>
      </c>
      <c r="AD17" s="15">
        <f t="shared" si="10"/>
        <v>42.20666666666666</v>
      </c>
      <c r="AE17" s="15">
        <f t="shared" si="21"/>
        <v>54.83333333333334</v>
      </c>
      <c r="AF17" s="15">
        <f t="shared" si="11"/>
        <v>57.11333333333333</v>
      </c>
      <c r="AG17" s="15">
        <f t="shared" si="16"/>
        <v>29.900000000000002</v>
      </c>
      <c r="AH17" s="15">
        <f t="shared" si="12"/>
        <v>27.623333333333335</v>
      </c>
      <c r="AI17" s="15">
        <f t="shared" si="17"/>
        <v>43.89166666666667</v>
      </c>
      <c r="AK17" s="3">
        <f t="shared" si="18"/>
        <v>34.61666666666667</v>
      </c>
      <c r="AL17" s="3">
        <f t="shared" si="19"/>
        <v>48.33333333333332</v>
      </c>
      <c r="AM17" s="3">
        <f t="shared" si="20"/>
        <v>43.3</v>
      </c>
    </row>
    <row r="18" spans="1:39" ht="12.75">
      <c r="A18">
        <v>1908</v>
      </c>
      <c r="B18" s="3">
        <v>22.6</v>
      </c>
      <c r="C18" s="3">
        <v>22.1</v>
      </c>
      <c r="D18" s="3">
        <v>29.9</v>
      </c>
      <c r="E18" s="3">
        <v>45.2</v>
      </c>
      <c r="F18" s="3">
        <v>50.7</v>
      </c>
      <c r="G18" s="3">
        <v>59.1</v>
      </c>
      <c r="H18" s="3">
        <v>68.5</v>
      </c>
      <c r="I18" s="3">
        <v>63.9</v>
      </c>
      <c r="J18" s="3">
        <v>59.9</v>
      </c>
      <c r="K18" s="3">
        <v>43.3</v>
      </c>
      <c r="L18" s="3">
        <v>33.3</v>
      </c>
      <c r="M18" s="3">
        <v>23.2</v>
      </c>
      <c r="N18" s="5">
        <v>43.5</v>
      </c>
      <c r="P18" s="3">
        <f t="shared" si="0"/>
        <v>43.475</v>
      </c>
      <c r="Q18" s="29">
        <f t="shared" si="1"/>
        <v>0.02499999999999858</v>
      </c>
      <c r="R18" s="3">
        <f t="shared" si="13"/>
        <v>68.5</v>
      </c>
      <c r="S18" s="3">
        <f t="shared" si="14"/>
        <v>22.1</v>
      </c>
      <c r="T18" s="4">
        <f t="shared" si="15"/>
        <v>12</v>
      </c>
      <c r="V18" s="14">
        <f t="shared" si="2"/>
        <v>41.93333333333333</v>
      </c>
      <c r="W18" s="15">
        <f t="shared" si="3"/>
        <v>41.48666666666667</v>
      </c>
      <c r="X18" s="14">
        <f t="shared" si="4"/>
        <v>63.833333333333336</v>
      </c>
      <c r="Y18" s="15">
        <f t="shared" si="5"/>
        <v>64.62666666666667</v>
      </c>
      <c r="Z18" s="14">
        <f t="shared" si="6"/>
        <v>45.5</v>
      </c>
      <c r="AA18" s="15">
        <f t="shared" si="7"/>
        <v>45.24</v>
      </c>
      <c r="AB18" s="14">
        <f t="shared" si="8"/>
        <v>19.46666666666667</v>
      </c>
      <c r="AC18" s="15">
        <f t="shared" si="9"/>
        <v>18.453333333333337</v>
      </c>
      <c r="AD18" s="15">
        <f t="shared" si="10"/>
        <v>42.63</v>
      </c>
      <c r="AE18" s="15">
        <f t="shared" si="21"/>
        <v>57.883333333333326</v>
      </c>
      <c r="AF18" s="15">
        <f t="shared" si="11"/>
        <v>57.42333333333333</v>
      </c>
      <c r="AG18" s="15">
        <f t="shared" si="16"/>
        <v>27.433333333333334</v>
      </c>
      <c r="AH18" s="15">
        <f t="shared" si="12"/>
        <v>27.943333333333335</v>
      </c>
      <c r="AI18" s="15">
        <f t="shared" si="17"/>
        <v>42.324999999999996</v>
      </c>
      <c r="AK18" s="3">
        <f t="shared" si="18"/>
        <v>38.266666666666666</v>
      </c>
      <c r="AL18" s="3">
        <f t="shared" si="19"/>
        <v>48.68333333333334</v>
      </c>
      <c r="AM18" s="3">
        <f t="shared" si="20"/>
        <v>42.150000000000006</v>
      </c>
    </row>
    <row r="19" spans="1:39" ht="12.75">
      <c r="A19">
        <v>1909</v>
      </c>
      <c r="B19" s="3">
        <v>14.5</v>
      </c>
      <c r="C19" s="3">
        <v>20.7</v>
      </c>
      <c r="D19" s="3">
        <v>29.6</v>
      </c>
      <c r="E19" s="3">
        <v>36.6</v>
      </c>
      <c r="F19" s="3">
        <v>50</v>
      </c>
      <c r="G19" s="3">
        <v>62.3</v>
      </c>
      <c r="H19" s="3">
        <v>67.5</v>
      </c>
      <c r="I19" s="3">
        <v>69</v>
      </c>
      <c r="J19" s="3">
        <v>57.9</v>
      </c>
      <c r="K19" s="3">
        <v>45.3</v>
      </c>
      <c r="L19" s="3">
        <v>33</v>
      </c>
      <c r="M19" s="3">
        <v>10.8</v>
      </c>
      <c r="N19" s="5">
        <v>41.4</v>
      </c>
      <c r="P19" s="3">
        <f t="shared" si="0"/>
        <v>41.43333333333333</v>
      </c>
      <c r="Q19" s="29">
        <f t="shared" si="1"/>
        <v>-0.03333333333333144</v>
      </c>
      <c r="R19" s="3">
        <f t="shared" si="13"/>
        <v>69</v>
      </c>
      <c r="S19" s="3">
        <f t="shared" si="14"/>
        <v>10.8</v>
      </c>
      <c r="T19" s="4">
        <f t="shared" si="15"/>
        <v>12</v>
      </c>
      <c r="V19" s="14">
        <f t="shared" si="2"/>
        <v>38.733333333333334</v>
      </c>
      <c r="W19" s="15">
        <f t="shared" si="3"/>
        <v>42.16</v>
      </c>
      <c r="X19" s="14">
        <f t="shared" si="4"/>
        <v>66.26666666666667</v>
      </c>
      <c r="Y19" s="15">
        <f t="shared" si="5"/>
        <v>64.79333333333332</v>
      </c>
      <c r="Z19" s="14">
        <f t="shared" si="6"/>
        <v>45.4</v>
      </c>
      <c r="AA19" s="15">
        <f t="shared" si="7"/>
        <v>44.42</v>
      </c>
      <c r="AB19" s="14">
        <f t="shared" si="8"/>
        <v>13.733333333333334</v>
      </c>
      <c r="AC19" s="15">
        <f t="shared" si="9"/>
        <v>18.253333333333337</v>
      </c>
      <c r="AD19" s="15">
        <f t="shared" si="10"/>
        <v>42.39833333333333</v>
      </c>
      <c r="AE19" s="15">
        <f t="shared" si="21"/>
        <v>57.21666666666666</v>
      </c>
      <c r="AF19" s="15">
        <f t="shared" si="11"/>
        <v>57.276666666666664</v>
      </c>
      <c r="AG19" s="15">
        <f t="shared" si="16"/>
        <v>27.116666666666664</v>
      </c>
      <c r="AH19" s="15">
        <f t="shared" si="12"/>
        <v>27.110000000000003</v>
      </c>
      <c r="AI19" s="15">
        <f t="shared" si="17"/>
        <v>43.050000000000004</v>
      </c>
      <c r="AK19" s="3">
        <f t="shared" si="18"/>
        <v>35.61666666666667</v>
      </c>
      <c r="AL19" s="3">
        <f t="shared" si="19"/>
        <v>47.25</v>
      </c>
      <c r="AM19" s="3">
        <f t="shared" si="20"/>
        <v>43.458333333333336</v>
      </c>
    </row>
    <row r="20" spans="1:39" ht="12.75">
      <c r="A20">
        <v>1910</v>
      </c>
      <c r="B20" s="3">
        <v>16.6</v>
      </c>
      <c r="C20" s="3">
        <v>13.8</v>
      </c>
      <c r="D20" s="3">
        <v>43.2</v>
      </c>
      <c r="E20" s="3">
        <v>48.6</v>
      </c>
      <c r="F20" s="3">
        <v>51.7</v>
      </c>
      <c r="G20" s="3">
        <v>64.1</v>
      </c>
      <c r="H20" s="3">
        <v>69.8</v>
      </c>
      <c r="I20" s="3">
        <v>63.4</v>
      </c>
      <c r="J20" s="3">
        <v>56.3</v>
      </c>
      <c r="K20" s="3">
        <v>49</v>
      </c>
      <c r="L20" s="3">
        <v>31.2</v>
      </c>
      <c r="M20" s="3">
        <v>21.7</v>
      </c>
      <c r="N20" s="5">
        <v>44.1</v>
      </c>
      <c r="P20" s="3">
        <f t="shared" si="0"/>
        <v>44.11666666666667</v>
      </c>
      <c r="Q20" s="29">
        <f t="shared" si="1"/>
        <v>-0.01666666666666572</v>
      </c>
      <c r="R20" s="3">
        <f t="shared" si="13"/>
        <v>69.8</v>
      </c>
      <c r="S20" s="3">
        <f t="shared" si="14"/>
        <v>13.8</v>
      </c>
      <c r="T20" s="4">
        <f t="shared" si="15"/>
        <v>12</v>
      </c>
      <c r="V20" s="14">
        <f t="shared" si="2"/>
        <v>47.833333333333336</v>
      </c>
      <c r="W20" s="15">
        <f t="shared" si="3"/>
        <v>42.04666666666667</v>
      </c>
      <c r="X20" s="14">
        <f t="shared" si="4"/>
        <v>65.76666666666667</v>
      </c>
      <c r="Y20" s="15">
        <f t="shared" si="5"/>
        <v>64.85333333333332</v>
      </c>
      <c r="Z20" s="14">
        <f t="shared" si="6"/>
        <v>45.5</v>
      </c>
      <c r="AA20" s="15">
        <f t="shared" si="7"/>
        <v>44.013333333333335</v>
      </c>
      <c r="AB20" s="14">
        <f t="shared" si="8"/>
        <v>18.2</v>
      </c>
      <c r="AC20" s="15">
        <f t="shared" si="9"/>
        <v>17.12666666666667</v>
      </c>
      <c r="AD20" s="15">
        <f t="shared" si="10"/>
        <v>42.28333333333334</v>
      </c>
      <c r="AE20" s="15">
        <f t="shared" si="21"/>
        <v>58.98333333333333</v>
      </c>
      <c r="AF20" s="15">
        <f t="shared" si="11"/>
        <v>57.533333333333324</v>
      </c>
      <c r="AG20" s="15">
        <f t="shared" si="16"/>
        <v>28.450000000000003</v>
      </c>
      <c r="AH20" s="15">
        <f t="shared" si="12"/>
        <v>26.29666666666667</v>
      </c>
      <c r="AI20" s="15">
        <f t="shared" si="17"/>
        <v>42.958333333333336</v>
      </c>
      <c r="AK20" s="3">
        <f t="shared" si="18"/>
        <v>39.66666666666667</v>
      </c>
      <c r="AL20" s="3">
        <f t="shared" si="19"/>
        <v>48.56666666666666</v>
      </c>
      <c r="AM20" s="3">
        <f t="shared" si="20"/>
        <v>43.33333333333333</v>
      </c>
    </row>
    <row r="21" spans="1:39" ht="12.75">
      <c r="A21">
        <v>1911</v>
      </c>
      <c r="B21" s="3">
        <v>15.7</v>
      </c>
      <c r="C21" s="3">
        <v>17.2</v>
      </c>
      <c r="D21" s="3">
        <v>35.9</v>
      </c>
      <c r="E21" s="3">
        <v>40.8</v>
      </c>
      <c r="F21" s="3">
        <v>53.2</v>
      </c>
      <c r="G21" s="3">
        <v>65.8</v>
      </c>
      <c r="H21" s="3">
        <v>65.9</v>
      </c>
      <c r="I21" s="3">
        <v>62.8</v>
      </c>
      <c r="J21" s="3">
        <v>56.3</v>
      </c>
      <c r="K21" s="3">
        <v>42</v>
      </c>
      <c r="L21" s="3">
        <v>23.4</v>
      </c>
      <c r="M21" s="3">
        <v>18.9</v>
      </c>
      <c r="N21" s="5">
        <v>41.5</v>
      </c>
      <c r="P21" s="3">
        <f t="shared" si="0"/>
        <v>41.49166666666667</v>
      </c>
      <c r="Q21" s="29">
        <f t="shared" si="1"/>
        <v>0.00833333333333286</v>
      </c>
      <c r="R21" s="3">
        <f t="shared" si="13"/>
        <v>65.9</v>
      </c>
      <c r="S21" s="3">
        <f t="shared" si="14"/>
        <v>15.7</v>
      </c>
      <c r="T21" s="4">
        <f t="shared" si="15"/>
        <v>12</v>
      </c>
      <c r="V21" s="14">
        <f t="shared" si="2"/>
        <v>43.29999999999999</v>
      </c>
      <c r="W21" s="15">
        <f t="shared" si="3"/>
        <v>41.71333333333333</v>
      </c>
      <c r="X21" s="14">
        <f t="shared" si="4"/>
        <v>64.83333333333333</v>
      </c>
      <c r="Y21" s="15">
        <f t="shared" si="5"/>
        <v>65.36666666666666</v>
      </c>
      <c r="Z21" s="14">
        <f t="shared" si="6"/>
        <v>40.56666666666666</v>
      </c>
      <c r="AA21" s="15">
        <f t="shared" si="7"/>
        <v>43.86</v>
      </c>
      <c r="AB21" s="14">
        <f t="shared" si="8"/>
        <v>16.9</v>
      </c>
      <c r="AC21" s="15">
        <f t="shared" si="9"/>
        <v>17.326666666666664</v>
      </c>
      <c r="AD21" s="15">
        <f t="shared" si="10"/>
        <v>42.00833333333333</v>
      </c>
      <c r="AE21" s="15">
        <f t="shared" si="21"/>
        <v>57.46666666666667</v>
      </c>
      <c r="AF21" s="15">
        <f t="shared" si="11"/>
        <v>57.720000000000006</v>
      </c>
      <c r="AG21" s="15">
        <f t="shared" si="16"/>
        <v>22.650000000000006</v>
      </c>
      <c r="AH21" s="15">
        <f t="shared" si="12"/>
        <v>26.46333333333333</v>
      </c>
      <c r="AI21" s="15">
        <f t="shared" si="17"/>
        <v>39.38333333333334</v>
      </c>
      <c r="AK21" s="3">
        <f t="shared" si="18"/>
        <v>38.1</v>
      </c>
      <c r="AL21" s="3">
        <f t="shared" si="19"/>
        <v>44.88333333333333</v>
      </c>
      <c r="AM21" s="3">
        <f t="shared" si="20"/>
        <v>39.80833333333333</v>
      </c>
    </row>
    <row r="22" spans="1:39" ht="12.75">
      <c r="A22">
        <v>1912</v>
      </c>
      <c r="B22" s="3">
        <v>10.9</v>
      </c>
      <c r="C22" s="3">
        <v>20.9</v>
      </c>
      <c r="D22" s="3">
        <v>19.8</v>
      </c>
      <c r="E22" s="3">
        <v>43.1</v>
      </c>
      <c r="F22" s="3">
        <v>52.4</v>
      </c>
      <c r="G22" s="3">
        <v>61.3</v>
      </c>
      <c r="H22" s="3">
        <v>65.8</v>
      </c>
      <c r="I22" s="3">
        <v>63.6</v>
      </c>
      <c r="J22" s="3">
        <v>50.5</v>
      </c>
      <c r="K22" s="3">
        <v>43.8</v>
      </c>
      <c r="L22" s="3">
        <v>35</v>
      </c>
      <c r="M22" s="3">
        <v>23.7</v>
      </c>
      <c r="N22" s="5">
        <v>40.9</v>
      </c>
      <c r="P22" s="3">
        <f t="shared" si="0"/>
        <v>40.9</v>
      </c>
      <c r="Q22" s="29">
        <f t="shared" si="1"/>
        <v>0</v>
      </c>
      <c r="R22" s="3">
        <f t="shared" si="13"/>
        <v>65.8</v>
      </c>
      <c r="S22" s="3">
        <f t="shared" si="14"/>
        <v>10.9</v>
      </c>
      <c r="T22" s="4">
        <f t="shared" si="15"/>
        <v>12</v>
      </c>
      <c r="V22" s="14">
        <f t="shared" si="2"/>
        <v>38.43333333333334</v>
      </c>
      <c r="W22" s="15">
        <f t="shared" si="3"/>
        <v>42.486666666666665</v>
      </c>
      <c r="X22" s="14">
        <f t="shared" si="4"/>
        <v>63.56666666666666</v>
      </c>
      <c r="Y22" s="15">
        <f t="shared" si="5"/>
        <v>65.36</v>
      </c>
      <c r="Z22" s="14">
        <f t="shared" si="6"/>
        <v>43.1</v>
      </c>
      <c r="AA22" s="15">
        <f t="shared" si="7"/>
        <v>44.21999999999999</v>
      </c>
      <c r="AB22" s="14">
        <f t="shared" si="8"/>
        <v>17.333333333333332</v>
      </c>
      <c r="AC22" s="15">
        <f t="shared" si="9"/>
        <v>18.046666666666663</v>
      </c>
      <c r="AD22" s="15">
        <f t="shared" si="10"/>
        <v>42.37833333333333</v>
      </c>
      <c r="AE22" s="15">
        <f t="shared" si="21"/>
        <v>56.116666666666674</v>
      </c>
      <c r="AF22" s="15">
        <f t="shared" si="11"/>
        <v>58.05333333333333</v>
      </c>
      <c r="AG22" s="15">
        <f t="shared" si="16"/>
        <v>25.83333333333333</v>
      </c>
      <c r="AH22" s="15">
        <f t="shared" si="12"/>
        <v>26.45</v>
      </c>
      <c r="AI22" s="15">
        <f t="shared" si="17"/>
        <v>42.324999999999996</v>
      </c>
      <c r="AK22" s="3">
        <f t="shared" si="18"/>
        <v>34.73333333333333</v>
      </c>
      <c r="AL22" s="3">
        <f t="shared" si="19"/>
        <v>47.06666666666666</v>
      </c>
      <c r="AM22" s="3">
        <f t="shared" si="20"/>
        <v>41.29166666666667</v>
      </c>
    </row>
    <row r="23" spans="1:39" ht="12.75">
      <c r="A23">
        <v>1913</v>
      </c>
      <c r="B23" s="3">
        <v>14.1</v>
      </c>
      <c r="C23" s="3">
        <v>14.2</v>
      </c>
      <c r="D23" s="3">
        <v>24.2</v>
      </c>
      <c r="E23" s="3">
        <v>44.9</v>
      </c>
      <c r="F23" s="3">
        <v>51.7</v>
      </c>
      <c r="G23" s="3">
        <v>64</v>
      </c>
      <c r="H23" s="3">
        <v>66.5</v>
      </c>
      <c r="I23" s="3">
        <v>68.7</v>
      </c>
      <c r="J23" s="3">
        <v>57.1</v>
      </c>
      <c r="K23" s="3">
        <v>41.1</v>
      </c>
      <c r="L23" s="3">
        <v>36</v>
      </c>
      <c r="M23" s="3">
        <v>22.7</v>
      </c>
      <c r="N23" s="5">
        <v>41.7</v>
      </c>
      <c r="P23" s="3">
        <f t="shared" si="0"/>
        <v>42.1</v>
      </c>
      <c r="Q23" s="29">
        <f t="shared" si="1"/>
        <v>-0.3999999999999986</v>
      </c>
      <c r="R23" s="3">
        <f t="shared" si="13"/>
        <v>68.7</v>
      </c>
      <c r="S23" s="3">
        <f t="shared" si="14"/>
        <v>14.1</v>
      </c>
      <c r="T23" s="4">
        <f t="shared" si="15"/>
        <v>12</v>
      </c>
      <c r="V23" s="14">
        <f t="shared" si="2"/>
        <v>40.266666666666666</v>
      </c>
      <c r="W23" s="15">
        <f t="shared" si="3"/>
        <v>41.306666666666665</v>
      </c>
      <c r="X23" s="14">
        <f t="shared" si="4"/>
        <v>66.39999999999999</v>
      </c>
      <c r="Y23" s="15">
        <f t="shared" si="5"/>
        <v>64.46</v>
      </c>
      <c r="Z23" s="14">
        <f t="shared" si="6"/>
        <v>44.73333333333333</v>
      </c>
      <c r="AA23" s="15">
        <f t="shared" si="7"/>
        <v>44.07333333333333</v>
      </c>
      <c r="AB23" s="14">
        <f t="shared" si="8"/>
        <v>20.46666666666667</v>
      </c>
      <c r="AC23" s="15">
        <f t="shared" si="9"/>
        <v>17.37333333333333</v>
      </c>
      <c r="AD23" s="15">
        <f t="shared" si="10"/>
        <v>41.980000000000004</v>
      </c>
      <c r="AE23" s="15">
        <f t="shared" si="21"/>
        <v>58.81666666666667</v>
      </c>
      <c r="AF23" s="15">
        <f t="shared" si="11"/>
        <v>57.49333333333334</v>
      </c>
      <c r="AG23" s="15">
        <f t="shared" si="16"/>
        <v>28.266666666666666</v>
      </c>
      <c r="AH23" s="15">
        <f t="shared" si="12"/>
        <v>26.006666666666668</v>
      </c>
      <c r="AI23" s="15">
        <f t="shared" si="17"/>
        <v>43.574999999999996</v>
      </c>
      <c r="AK23" s="3">
        <f t="shared" si="18"/>
        <v>35.51666666666667</v>
      </c>
      <c r="AL23" s="3">
        <f t="shared" si="19"/>
        <v>48.68333333333333</v>
      </c>
      <c r="AM23" s="3">
        <f t="shared" si="20"/>
        <v>43.4</v>
      </c>
    </row>
    <row r="24" spans="1:39" ht="12.75">
      <c r="A24">
        <v>1914</v>
      </c>
      <c r="B24" s="3">
        <v>23.5</v>
      </c>
      <c r="C24" s="3">
        <v>15.2</v>
      </c>
      <c r="D24" s="3">
        <v>31.1</v>
      </c>
      <c r="E24" s="3">
        <v>42.8</v>
      </c>
      <c r="F24" s="3">
        <v>53.9</v>
      </c>
      <c r="G24" s="3">
        <v>62.2</v>
      </c>
      <c r="H24" s="3">
        <v>70.7</v>
      </c>
      <c r="I24" s="3">
        <v>65.8</v>
      </c>
      <c r="J24" s="3">
        <v>57.9</v>
      </c>
      <c r="K24" s="3">
        <v>47.8</v>
      </c>
      <c r="L24" s="3">
        <v>35.9</v>
      </c>
      <c r="M24" s="3">
        <v>12.6</v>
      </c>
      <c r="N24" s="5">
        <v>43.3</v>
      </c>
      <c r="P24" s="3">
        <f t="shared" si="0"/>
        <v>43.28333333333333</v>
      </c>
      <c r="Q24" s="29">
        <f t="shared" si="1"/>
        <v>0.01666666666666572</v>
      </c>
      <c r="R24" s="3">
        <f t="shared" si="13"/>
        <v>70.7</v>
      </c>
      <c r="S24" s="3">
        <f t="shared" si="14"/>
        <v>12.6</v>
      </c>
      <c r="T24" s="4">
        <f t="shared" si="15"/>
        <v>12</v>
      </c>
      <c r="V24" s="14">
        <f t="shared" si="2"/>
        <v>42.6</v>
      </c>
      <c r="W24" s="15">
        <f t="shared" si="3"/>
        <v>40.900000000000006</v>
      </c>
      <c r="X24" s="14">
        <f t="shared" si="4"/>
        <v>66.23333333333333</v>
      </c>
      <c r="Y24" s="15">
        <f t="shared" si="5"/>
        <v>64.41333333333333</v>
      </c>
      <c r="Z24" s="14">
        <f t="shared" si="6"/>
        <v>47.199999999999996</v>
      </c>
      <c r="AA24" s="15">
        <f t="shared" si="7"/>
        <v>44.38666666666667</v>
      </c>
      <c r="AB24" s="14">
        <f t="shared" si="8"/>
        <v>17.333333333333332</v>
      </c>
      <c r="AC24" s="15">
        <f t="shared" si="9"/>
        <v>16.559999999999995</v>
      </c>
      <c r="AD24" s="15">
        <f t="shared" si="10"/>
        <v>41.64333333333333</v>
      </c>
      <c r="AE24" s="15">
        <f t="shared" si="21"/>
        <v>58.883333333333326</v>
      </c>
      <c r="AF24" s="15">
        <f t="shared" si="11"/>
        <v>57.333333333333336</v>
      </c>
      <c r="AG24" s="15">
        <f t="shared" si="16"/>
        <v>27.049999999999997</v>
      </c>
      <c r="AH24" s="15">
        <f t="shared" si="12"/>
        <v>25.923333333333336</v>
      </c>
      <c r="AI24" s="15">
        <f t="shared" si="17"/>
        <v>41.61666666666667</v>
      </c>
      <c r="AK24" s="3">
        <f t="shared" si="18"/>
        <v>38.11666666666667</v>
      </c>
      <c r="AL24" s="3">
        <f t="shared" si="19"/>
        <v>48.449999999999996</v>
      </c>
      <c r="AM24" s="3">
        <f t="shared" si="20"/>
        <v>42.70833333333333</v>
      </c>
    </row>
    <row r="25" spans="1:39" ht="12.75">
      <c r="A25">
        <v>1915</v>
      </c>
      <c r="B25" s="3">
        <v>15.4</v>
      </c>
      <c r="C25" s="3">
        <v>24</v>
      </c>
      <c r="D25" s="3">
        <v>26.6</v>
      </c>
      <c r="E25" s="3">
        <v>49.2</v>
      </c>
      <c r="F25" s="3">
        <v>50</v>
      </c>
      <c r="G25" s="3">
        <v>56.6</v>
      </c>
      <c r="H25" s="3">
        <v>62.5</v>
      </c>
      <c r="I25" s="3">
        <v>64.7</v>
      </c>
      <c r="J25" s="3">
        <v>54.1</v>
      </c>
      <c r="K25" s="3">
        <v>47.9</v>
      </c>
      <c r="L25" s="3">
        <v>32.3</v>
      </c>
      <c r="M25" s="3">
        <v>22.2</v>
      </c>
      <c r="N25" s="5">
        <v>42.1</v>
      </c>
      <c r="P25" s="3">
        <f t="shared" si="0"/>
        <v>42.12499999999999</v>
      </c>
      <c r="Q25" s="29">
        <f t="shared" si="1"/>
        <v>-0.024999999999991473</v>
      </c>
      <c r="R25" s="3">
        <f t="shared" si="13"/>
        <v>64.7</v>
      </c>
      <c r="S25" s="3">
        <f t="shared" si="14"/>
        <v>15.4</v>
      </c>
      <c r="T25" s="4">
        <f t="shared" si="15"/>
        <v>12</v>
      </c>
      <c r="V25" s="14">
        <f t="shared" si="2"/>
        <v>41.93333333333334</v>
      </c>
      <c r="W25" s="15">
        <f t="shared" si="3"/>
        <v>40.56</v>
      </c>
      <c r="X25" s="14">
        <f t="shared" si="4"/>
        <v>61.26666666666667</v>
      </c>
      <c r="Y25" s="15">
        <f t="shared" si="5"/>
        <v>64.66666666666666</v>
      </c>
      <c r="Z25" s="14">
        <f t="shared" si="6"/>
        <v>44.76666666666667</v>
      </c>
      <c r="AA25" s="15">
        <f t="shared" si="7"/>
        <v>44.87333333333333</v>
      </c>
      <c r="AB25" s="14">
        <f t="shared" si="8"/>
        <v>14.833333333333334</v>
      </c>
      <c r="AC25" s="15">
        <f t="shared" si="9"/>
        <v>16.21333333333333</v>
      </c>
      <c r="AD25" s="15">
        <f t="shared" si="10"/>
        <v>41.545</v>
      </c>
      <c r="AE25" s="15">
        <f t="shared" si="21"/>
        <v>56.18333333333334</v>
      </c>
      <c r="AF25" s="15">
        <f t="shared" si="11"/>
        <v>57.39666666666667</v>
      </c>
      <c r="AG25" s="15">
        <f t="shared" si="16"/>
        <v>26.23333333333333</v>
      </c>
      <c r="AH25" s="15">
        <f t="shared" si="12"/>
        <v>26.193333333333335</v>
      </c>
      <c r="AI25" s="15">
        <f t="shared" si="17"/>
        <v>41.449999999999996</v>
      </c>
      <c r="AK25" s="3">
        <f t="shared" si="18"/>
        <v>36.96666666666666</v>
      </c>
      <c r="AL25" s="3">
        <f t="shared" si="19"/>
        <v>47.28333333333333</v>
      </c>
      <c r="AM25" s="3">
        <f t="shared" si="20"/>
        <v>40.633333333333326</v>
      </c>
    </row>
    <row r="26" spans="1:39" ht="12.75">
      <c r="A26">
        <v>1916</v>
      </c>
      <c r="B26" s="3">
        <v>3.1</v>
      </c>
      <c r="C26" s="3">
        <v>19.2</v>
      </c>
      <c r="D26" s="3">
        <v>32.7</v>
      </c>
      <c r="E26" s="3">
        <v>41.6</v>
      </c>
      <c r="F26" s="3">
        <v>49.5</v>
      </c>
      <c r="G26" s="3">
        <v>57.8</v>
      </c>
      <c r="H26" s="3">
        <v>70.8</v>
      </c>
      <c r="I26" s="3">
        <v>65.2</v>
      </c>
      <c r="J26" s="3">
        <v>55.1</v>
      </c>
      <c r="K26" s="3">
        <v>41.9</v>
      </c>
      <c r="L26" s="3">
        <v>29.4</v>
      </c>
      <c r="M26" s="3">
        <v>11.4</v>
      </c>
      <c r="N26" s="5">
        <v>39.8</v>
      </c>
      <c r="P26" s="3">
        <f t="shared" si="0"/>
        <v>39.80833333333333</v>
      </c>
      <c r="Q26" s="29">
        <f t="shared" si="1"/>
        <v>-0.00833333333333286</v>
      </c>
      <c r="R26" s="3">
        <f t="shared" si="13"/>
        <v>70.8</v>
      </c>
      <c r="S26" s="3">
        <f t="shared" si="14"/>
        <v>3.1</v>
      </c>
      <c r="T26" s="4">
        <f t="shared" si="15"/>
        <v>12</v>
      </c>
      <c r="V26" s="14">
        <f t="shared" si="2"/>
        <v>41.26666666666667</v>
      </c>
      <c r="W26" s="15">
        <f t="shared" si="3"/>
        <v>41.093333333333334</v>
      </c>
      <c r="X26" s="14">
        <f t="shared" si="4"/>
        <v>64.60000000000001</v>
      </c>
      <c r="Y26" s="15">
        <f t="shared" si="5"/>
        <v>64.68666666666667</v>
      </c>
      <c r="Z26" s="14">
        <f t="shared" si="6"/>
        <v>42.13333333333333</v>
      </c>
      <c r="AA26" s="15">
        <f t="shared" si="7"/>
        <v>44.82666666666667</v>
      </c>
      <c r="AB26" s="14">
        <f t="shared" si="8"/>
        <v>12.833333333333334</v>
      </c>
      <c r="AC26" s="15">
        <f t="shared" si="9"/>
        <v>16.56666666666667</v>
      </c>
      <c r="AD26" s="15">
        <f t="shared" si="10"/>
        <v>41.72833333333333</v>
      </c>
      <c r="AE26" s="15">
        <f t="shared" si="21"/>
        <v>56.666666666666664</v>
      </c>
      <c r="AF26" s="15">
        <f t="shared" si="11"/>
        <v>57.15999999999999</v>
      </c>
      <c r="AG26" s="15">
        <f t="shared" si="16"/>
        <v>22.233333333333334</v>
      </c>
      <c r="AH26" s="15">
        <f t="shared" si="12"/>
        <v>26.330000000000002</v>
      </c>
      <c r="AI26" s="15">
        <f t="shared" si="17"/>
        <v>39.333333333333336</v>
      </c>
      <c r="AK26" s="3">
        <f t="shared" si="18"/>
        <v>33.98333333333333</v>
      </c>
      <c r="AL26" s="3">
        <f t="shared" si="19"/>
        <v>45.633333333333326</v>
      </c>
      <c r="AM26" s="3">
        <f t="shared" si="20"/>
        <v>39.175</v>
      </c>
    </row>
    <row r="27" spans="1:39" ht="12.75">
      <c r="A27">
        <v>1917</v>
      </c>
      <c r="B27" s="3">
        <v>13</v>
      </c>
      <c r="C27" s="3">
        <v>14.1</v>
      </c>
      <c r="D27" s="3">
        <v>23.6</v>
      </c>
      <c r="E27" s="3">
        <v>37.8</v>
      </c>
      <c r="F27" s="3">
        <v>48.8</v>
      </c>
      <c r="G27" s="3">
        <v>59</v>
      </c>
      <c r="H27" s="3">
        <v>71</v>
      </c>
      <c r="I27" s="3">
        <v>64.5</v>
      </c>
      <c r="J27" s="3">
        <v>57.5</v>
      </c>
      <c r="K27" s="3">
        <v>40.4</v>
      </c>
      <c r="L27" s="3">
        <v>38.7</v>
      </c>
      <c r="M27" s="3">
        <v>16.5</v>
      </c>
      <c r="N27" s="5">
        <v>40.4</v>
      </c>
      <c r="P27" s="3">
        <f t="shared" si="0"/>
        <v>40.40833333333333</v>
      </c>
      <c r="Q27" s="29">
        <f t="shared" si="1"/>
        <v>-0.00833333333333286</v>
      </c>
      <c r="R27" s="3">
        <f t="shared" si="13"/>
        <v>71</v>
      </c>
      <c r="S27" s="3">
        <f t="shared" si="14"/>
        <v>13</v>
      </c>
      <c r="T27" s="4">
        <f t="shared" si="15"/>
        <v>12</v>
      </c>
      <c r="V27" s="14">
        <f t="shared" si="2"/>
        <v>36.73333333333333</v>
      </c>
      <c r="W27" s="15">
        <f t="shared" si="3"/>
        <v>40.94666666666667</v>
      </c>
      <c r="X27" s="14">
        <f t="shared" si="4"/>
        <v>64.83333333333333</v>
      </c>
      <c r="Y27" s="15">
        <f t="shared" si="5"/>
        <v>65.14666666666668</v>
      </c>
      <c r="Z27" s="14">
        <f t="shared" si="6"/>
        <v>45.53333333333334</v>
      </c>
      <c r="AA27" s="15">
        <f t="shared" si="7"/>
        <v>43.34666666666667</v>
      </c>
      <c r="AB27" s="14">
        <f t="shared" si="8"/>
        <v>15.6</v>
      </c>
      <c r="AC27" s="15">
        <f t="shared" si="9"/>
        <v>16.766666666666666</v>
      </c>
      <c r="AD27" s="15">
        <f t="shared" si="10"/>
        <v>41.53333333333333</v>
      </c>
      <c r="AE27" s="15">
        <f t="shared" si="21"/>
        <v>56.43333333333334</v>
      </c>
      <c r="AF27" s="15">
        <f t="shared" si="11"/>
        <v>57.45666666666666</v>
      </c>
      <c r="AG27" s="15">
        <f t="shared" si="16"/>
        <v>27.183333333333334</v>
      </c>
      <c r="AH27" s="15">
        <f t="shared" si="12"/>
        <v>25.71</v>
      </c>
      <c r="AI27" s="15">
        <f t="shared" si="17"/>
        <v>42.40833333333333</v>
      </c>
      <c r="AK27" s="3">
        <f t="shared" si="18"/>
        <v>32.71666666666667</v>
      </c>
      <c r="AL27" s="3">
        <f t="shared" si="19"/>
        <v>48.1</v>
      </c>
      <c r="AM27" s="3">
        <f t="shared" si="20"/>
        <v>42.80833333333334</v>
      </c>
    </row>
    <row r="28" spans="1:39" ht="12.75">
      <c r="A28">
        <v>1918</v>
      </c>
      <c r="B28" s="3">
        <v>11</v>
      </c>
      <c r="C28" s="3">
        <v>19.3</v>
      </c>
      <c r="D28" s="3">
        <v>37.2</v>
      </c>
      <c r="E28" s="3">
        <v>39.3</v>
      </c>
      <c r="F28" s="3">
        <v>52.3</v>
      </c>
      <c r="G28" s="3">
        <v>66</v>
      </c>
      <c r="H28" s="3">
        <v>67.3</v>
      </c>
      <c r="I28" s="3">
        <v>66.2</v>
      </c>
      <c r="J28" s="3">
        <v>54.7</v>
      </c>
      <c r="K28" s="3">
        <v>48.4</v>
      </c>
      <c r="L28" s="3">
        <v>30.4</v>
      </c>
      <c r="M28" s="3">
        <v>24.1</v>
      </c>
      <c r="N28" s="5">
        <v>43</v>
      </c>
      <c r="P28" s="3">
        <f t="shared" si="0"/>
        <v>43.01666666666666</v>
      </c>
      <c r="Q28" s="29">
        <f t="shared" si="1"/>
        <v>-0.016666666666658614</v>
      </c>
      <c r="R28" s="3">
        <f t="shared" si="13"/>
        <v>67.3</v>
      </c>
      <c r="S28" s="3">
        <f t="shared" si="14"/>
        <v>11</v>
      </c>
      <c r="T28" s="4">
        <f t="shared" si="15"/>
        <v>12</v>
      </c>
      <c r="V28" s="14">
        <f t="shared" si="2"/>
        <v>42.93333333333334</v>
      </c>
      <c r="W28" s="15">
        <f t="shared" si="3"/>
        <v>40.233333333333334</v>
      </c>
      <c r="X28" s="14">
        <f t="shared" si="4"/>
        <v>66.5</v>
      </c>
      <c r="Y28" s="15">
        <f t="shared" si="5"/>
        <v>65.96666666666667</v>
      </c>
      <c r="Z28" s="14">
        <f t="shared" si="6"/>
        <v>44.5</v>
      </c>
      <c r="AA28" s="15">
        <f t="shared" si="7"/>
        <v>43.35333333333334</v>
      </c>
      <c r="AB28" s="14">
        <f t="shared" si="8"/>
        <v>22.233333333333334</v>
      </c>
      <c r="AC28" s="15">
        <f t="shared" si="9"/>
        <v>18.619999999999997</v>
      </c>
      <c r="AD28" s="15">
        <f t="shared" si="10"/>
        <v>41.57333333333333</v>
      </c>
      <c r="AE28" s="15">
        <f t="shared" si="21"/>
        <v>57.633333333333326</v>
      </c>
      <c r="AF28" s="15">
        <f t="shared" si="11"/>
        <v>57.57333333333334</v>
      </c>
      <c r="AG28" s="15">
        <f t="shared" si="16"/>
        <v>28.95</v>
      </c>
      <c r="AH28" s="15">
        <f t="shared" si="12"/>
        <v>26.543333333333333</v>
      </c>
      <c r="AI28" s="15">
        <f t="shared" si="17"/>
        <v>44.65833333333334</v>
      </c>
      <c r="AK28" s="3">
        <f t="shared" si="18"/>
        <v>37.516666666666666</v>
      </c>
      <c r="AL28" s="3">
        <f t="shared" si="19"/>
        <v>48.51666666666667</v>
      </c>
      <c r="AM28" s="3">
        <f t="shared" si="20"/>
        <v>43.75833333333334</v>
      </c>
    </row>
    <row r="29" spans="1:39" ht="12.75">
      <c r="A29">
        <v>1919</v>
      </c>
      <c r="B29" s="3">
        <v>25</v>
      </c>
      <c r="C29" s="3">
        <v>17.6</v>
      </c>
      <c r="D29" s="3">
        <v>28.2</v>
      </c>
      <c r="E29" s="3">
        <v>43.3</v>
      </c>
      <c r="F29" s="3">
        <v>54.1</v>
      </c>
      <c r="G29" s="3">
        <v>65.8</v>
      </c>
      <c r="H29" s="3">
        <v>71.8</v>
      </c>
      <c r="I29" s="3">
        <v>68</v>
      </c>
      <c r="J29" s="3">
        <v>59.2</v>
      </c>
      <c r="K29" s="3">
        <v>36.7</v>
      </c>
      <c r="L29" s="3">
        <v>23.5</v>
      </c>
      <c r="M29" s="3">
        <v>14.5</v>
      </c>
      <c r="N29" s="5">
        <v>42.3</v>
      </c>
      <c r="P29" s="3">
        <f t="shared" si="0"/>
        <v>42.30833333333333</v>
      </c>
      <c r="Q29" s="29">
        <f t="shared" si="1"/>
        <v>-0.00833333333333286</v>
      </c>
      <c r="R29" s="3">
        <f t="shared" si="13"/>
        <v>71.8</v>
      </c>
      <c r="S29" s="3">
        <f t="shared" si="14"/>
        <v>14.5</v>
      </c>
      <c r="T29" s="4">
        <f t="shared" si="15"/>
        <v>12</v>
      </c>
      <c r="V29" s="14">
        <f t="shared" si="2"/>
        <v>41.86666666666667</v>
      </c>
      <c r="W29" s="15">
        <f t="shared" si="3"/>
        <v>40.553333333333335</v>
      </c>
      <c r="X29" s="14">
        <f t="shared" si="4"/>
        <v>68.53333333333333</v>
      </c>
      <c r="Y29" s="15">
        <f t="shared" si="5"/>
        <v>66.63333333333334</v>
      </c>
      <c r="Z29" s="14">
        <f t="shared" si="6"/>
        <v>39.800000000000004</v>
      </c>
      <c r="AA29" s="15">
        <f t="shared" si="7"/>
        <v>43.84666666666667</v>
      </c>
      <c r="AB29" s="14">
        <f t="shared" si="8"/>
        <v>18.333333333333332</v>
      </c>
      <c r="AC29" s="15">
        <f t="shared" si="9"/>
        <v>19.066666666666666</v>
      </c>
      <c r="AD29" s="15">
        <f t="shared" si="10"/>
        <v>42.58166666666666</v>
      </c>
      <c r="AE29" s="15">
        <f t="shared" si="21"/>
        <v>60.36666666666667</v>
      </c>
      <c r="AF29" s="15">
        <f t="shared" si="11"/>
        <v>58.06333333333333</v>
      </c>
      <c r="AG29" s="15">
        <f t="shared" si="16"/>
        <v>23.95</v>
      </c>
      <c r="AH29" s="15">
        <f t="shared" si="12"/>
        <v>27.18333333333333</v>
      </c>
      <c r="AI29" s="15">
        <f t="shared" si="17"/>
        <v>40.35833333333333</v>
      </c>
      <c r="AK29" s="3">
        <f t="shared" si="18"/>
        <v>39</v>
      </c>
      <c r="AL29" s="3">
        <f t="shared" si="19"/>
        <v>45.61666666666667</v>
      </c>
      <c r="AM29" s="3">
        <f t="shared" si="20"/>
        <v>40.84166666666667</v>
      </c>
    </row>
    <row r="30" spans="1:39" ht="12.75">
      <c r="A30">
        <v>1920</v>
      </c>
      <c r="B30" s="3">
        <v>18.3</v>
      </c>
      <c r="C30" s="3">
        <v>22.2</v>
      </c>
      <c r="D30" s="3">
        <v>28.5</v>
      </c>
      <c r="E30" s="3">
        <v>34.7</v>
      </c>
      <c r="F30" s="3">
        <v>51.9</v>
      </c>
      <c r="G30" s="3">
        <v>60.8</v>
      </c>
      <c r="H30" s="3">
        <v>69</v>
      </c>
      <c r="I30" s="3">
        <v>66.3</v>
      </c>
      <c r="J30" s="3">
        <v>57.9</v>
      </c>
      <c r="K30" s="3">
        <v>47.2</v>
      </c>
      <c r="L30" s="3">
        <v>29.3</v>
      </c>
      <c r="M30" s="3">
        <v>21.8</v>
      </c>
      <c r="N30" s="5">
        <v>42.3</v>
      </c>
      <c r="P30" s="3">
        <f t="shared" si="0"/>
        <v>42.324999999999996</v>
      </c>
      <c r="Q30" s="29">
        <f t="shared" si="1"/>
        <v>-0.02499999999999858</v>
      </c>
      <c r="R30" s="3">
        <f t="shared" si="13"/>
        <v>69</v>
      </c>
      <c r="S30" s="3">
        <f t="shared" si="14"/>
        <v>18.3</v>
      </c>
      <c r="T30" s="4">
        <f t="shared" si="15"/>
        <v>12</v>
      </c>
      <c r="V30" s="14">
        <f t="shared" si="2"/>
        <v>38.36666666666667</v>
      </c>
      <c r="W30" s="15">
        <f t="shared" si="3"/>
        <v>41.44666666666667</v>
      </c>
      <c r="X30" s="14">
        <f t="shared" si="4"/>
        <v>65.36666666666667</v>
      </c>
      <c r="Y30" s="15">
        <f t="shared" si="5"/>
        <v>67.11999999999999</v>
      </c>
      <c r="Z30" s="14">
        <f t="shared" si="6"/>
        <v>44.800000000000004</v>
      </c>
      <c r="AA30" s="15">
        <f t="shared" si="7"/>
        <v>44.120000000000005</v>
      </c>
      <c r="AB30" s="14">
        <f t="shared" si="8"/>
        <v>24.099999999999998</v>
      </c>
      <c r="AC30" s="15">
        <f t="shared" si="9"/>
        <v>19.54</v>
      </c>
      <c r="AD30" s="15">
        <f t="shared" si="10"/>
        <v>42.94</v>
      </c>
      <c r="AE30" s="15">
        <f t="shared" si="21"/>
        <v>56.76666666666666</v>
      </c>
      <c r="AF30" s="15">
        <f t="shared" si="11"/>
        <v>58.68333333333332</v>
      </c>
      <c r="AG30" s="15">
        <f t="shared" si="16"/>
        <v>30.399999999999995</v>
      </c>
      <c r="AH30" s="15">
        <f t="shared" si="12"/>
        <v>27.07</v>
      </c>
      <c r="AI30" s="15">
        <f t="shared" si="17"/>
        <v>44.758333333333326</v>
      </c>
      <c r="AK30" s="3">
        <f t="shared" si="18"/>
        <v>36.06666666666666</v>
      </c>
      <c r="AL30" s="3">
        <f t="shared" si="19"/>
        <v>48.58333333333334</v>
      </c>
      <c r="AM30" s="3">
        <f t="shared" si="20"/>
        <v>44.741666666666674</v>
      </c>
    </row>
    <row r="31" spans="1:39" ht="12.75">
      <c r="A31">
        <v>1921</v>
      </c>
      <c r="B31" s="3">
        <v>23.3</v>
      </c>
      <c r="C31" s="3">
        <v>27.2</v>
      </c>
      <c r="D31" s="3">
        <v>33.6</v>
      </c>
      <c r="E31" s="3">
        <v>41.8</v>
      </c>
      <c r="F31" s="3">
        <v>53.2</v>
      </c>
      <c r="G31" s="3">
        <v>66.3</v>
      </c>
      <c r="H31" s="3">
        <v>70.1</v>
      </c>
      <c r="I31" s="3">
        <v>67.4</v>
      </c>
      <c r="J31" s="3">
        <v>55.9</v>
      </c>
      <c r="K31" s="3">
        <v>49</v>
      </c>
      <c r="L31" s="3">
        <v>28.9</v>
      </c>
      <c r="M31" s="3">
        <v>21.5</v>
      </c>
      <c r="N31" s="5">
        <v>44.9</v>
      </c>
      <c r="P31" s="3">
        <f t="shared" si="0"/>
        <v>44.849999999999994</v>
      </c>
      <c r="Q31" s="29">
        <f t="shared" si="1"/>
        <v>0.05000000000000426</v>
      </c>
      <c r="R31" s="3">
        <f t="shared" si="13"/>
        <v>70.1</v>
      </c>
      <c r="S31" s="3">
        <f t="shared" si="14"/>
        <v>21.5</v>
      </c>
      <c r="T31" s="4">
        <f t="shared" si="15"/>
        <v>12</v>
      </c>
      <c r="V31" s="14">
        <f t="shared" si="2"/>
        <v>42.866666666666674</v>
      </c>
      <c r="W31" s="15">
        <f t="shared" si="3"/>
        <v>40.873333333333335</v>
      </c>
      <c r="X31" s="14">
        <f t="shared" si="4"/>
        <v>67.93333333333332</v>
      </c>
      <c r="Y31" s="15">
        <f t="shared" si="5"/>
        <v>67.05333333333333</v>
      </c>
      <c r="Z31" s="14">
        <f t="shared" si="6"/>
        <v>44.6</v>
      </c>
      <c r="AA31" s="15">
        <f t="shared" si="7"/>
        <v>44.37333333333334</v>
      </c>
      <c r="AB31" s="14">
        <f t="shared" si="8"/>
        <v>15.066666666666668</v>
      </c>
      <c r="AC31" s="15">
        <f t="shared" si="9"/>
        <v>19.233333333333334</v>
      </c>
      <c r="AD31" s="15">
        <f t="shared" si="10"/>
        <v>42.955</v>
      </c>
      <c r="AE31" s="15">
        <f t="shared" si="21"/>
        <v>59.11666666666667</v>
      </c>
      <c r="AF31" s="15">
        <f t="shared" si="11"/>
        <v>58.84666666666667</v>
      </c>
      <c r="AG31" s="15">
        <f t="shared" si="16"/>
        <v>25.433333333333337</v>
      </c>
      <c r="AH31" s="15">
        <f t="shared" si="12"/>
        <v>26.843333333333334</v>
      </c>
      <c r="AI31" s="15">
        <f t="shared" si="17"/>
        <v>42.483333333333334</v>
      </c>
      <c r="AK31" s="3">
        <f t="shared" si="18"/>
        <v>40.9</v>
      </c>
      <c r="AL31" s="3">
        <f t="shared" si="19"/>
        <v>48.800000000000004</v>
      </c>
      <c r="AM31" s="3">
        <f t="shared" si="20"/>
        <v>42.075</v>
      </c>
    </row>
    <row r="32" spans="1:39" ht="12.75">
      <c r="A32">
        <v>1922</v>
      </c>
      <c r="B32" s="3">
        <v>12.5</v>
      </c>
      <c r="C32" s="3">
        <v>11.2</v>
      </c>
      <c r="D32" s="3">
        <v>29.5</v>
      </c>
      <c r="E32" s="3">
        <v>41</v>
      </c>
      <c r="F32" s="3">
        <v>53.1</v>
      </c>
      <c r="G32" s="3">
        <v>64.8</v>
      </c>
      <c r="H32" s="3">
        <v>67.2</v>
      </c>
      <c r="I32" s="3">
        <v>69.8</v>
      </c>
      <c r="J32" s="3">
        <v>61.3</v>
      </c>
      <c r="K32" s="3">
        <v>48.1</v>
      </c>
      <c r="L32" s="3">
        <v>31.3</v>
      </c>
      <c r="M32" s="3">
        <v>16.6</v>
      </c>
      <c r="N32" s="5">
        <v>42.2</v>
      </c>
      <c r="P32" s="3">
        <f t="shared" si="0"/>
        <v>42.20000000000001</v>
      </c>
      <c r="Q32" s="29">
        <f t="shared" si="1"/>
        <v>0</v>
      </c>
      <c r="R32" s="3">
        <f t="shared" si="13"/>
        <v>69.8</v>
      </c>
      <c r="S32" s="3">
        <f t="shared" si="14"/>
        <v>11.2</v>
      </c>
      <c r="T32" s="4">
        <f t="shared" si="15"/>
        <v>12</v>
      </c>
      <c r="V32" s="14">
        <f t="shared" si="2"/>
        <v>41.199999999999996</v>
      </c>
      <c r="W32" s="15">
        <f t="shared" si="3"/>
        <v>40.32</v>
      </c>
      <c r="X32" s="14">
        <f t="shared" si="4"/>
        <v>67.26666666666667</v>
      </c>
      <c r="Y32" s="15">
        <f t="shared" si="5"/>
        <v>66.14666666666668</v>
      </c>
      <c r="Z32" s="14">
        <f t="shared" si="6"/>
        <v>46.900000000000006</v>
      </c>
      <c r="AA32" s="15">
        <f t="shared" si="7"/>
        <v>45.52</v>
      </c>
      <c r="AB32" s="14">
        <f t="shared" si="8"/>
        <v>17.966666666666665</v>
      </c>
      <c r="AC32" s="15">
        <f t="shared" si="9"/>
        <v>19.21333333333333</v>
      </c>
      <c r="AD32" s="15">
        <f t="shared" si="10"/>
        <v>42.74333333333333</v>
      </c>
      <c r="AE32" s="15">
        <f t="shared" si="21"/>
        <v>59.53333333333333</v>
      </c>
      <c r="AF32" s="15">
        <f t="shared" si="11"/>
        <v>58.08</v>
      </c>
      <c r="AG32" s="15">
        <f t="shared" si="16"/>
        <v>26.61666666666667</v>
      </c>
      <c r="AH32" s="15">
        <f t="shared" si="12"/>
        <v>27.693333333333335</v>
      </c>
      <c r="AI32" s="15">
        <f t="shared" si="17"/>
        <v>42.533333333333324</v>
      </c>
      <c r="AK32" s="3">
        <f t="shared" si="18"/>
        <v>35.35</v>
      </c>
      <c r="AL32" s="3">
        <f t="shared" si="19"/>
        <v>49.050000000000004</v>
      </c>
      <c r="AM32" s="3">
        <f t="shared" si="20"/>
        <v>42.875</v>
      </c>
    </row>
    <row r="33" spans="1:39" ht="12.75">
      <c r="A33">
        <v>1923</v>
      </c>
      <c r="B33" s="3">
        <v>22.2</v>
      </c>
      <c r="C33" s="3">
        <v>15.1</v>
      </c>
      <c r="D33" s="3">
        <v>26.4</v>
      </c>
      <c r="E33" s="3">
        <v>41</v>
      </c>
      <c r="F33" s="3">
        <v>52.8</v>
      </c>
      <c r="G33" s="3">
        <v>62.7</v>
      </c>
      <c r="H33" s="3">
        <v>71.1</v>
      </c>
      <c r="I33" s="3">
        <v>64.7</v>
      </c>
      <c r="J33" s="3">
        <v>58.4</v>
      </c>
      <c r="K33" s="3">
        <v>42.7</v>
      </c>
      <c r="L33" s="3">
        <v>36.2</v>
      </c>
      <c r="M33" s="3">
        <v>23.8</v>
      </c>
      <c r="N33" s="5">
        <v>43.1</v>
      </c>
      <c r="P33" s="3">
        <f t="shared" si="0"/>
        <v>43.09166666666666</v>
      </c>
      <c r="Q33" s="29">
        <f t="shared" si="1"/>
        <v>0.008333333333339965</v>
      </c>
      <c r="R33" s="3">
        <f t="shared" si="13"/>
        <v>71.1</v>
      </c>
      <c r="S33" s="3">
        <f t="shared" si="14"/>
        <v>15.1</v>
      </c>
      <c r="T33" s="4">
        <f t="shared" si="15"/>
        <v>12</v>
      </c>
      <c r="V33" s="14">
        <f t="shared" si="2"/>
        <v>40.06666666666667</v>
      </c>
      <c r="W33" s="15">
        <f t="shared" si="3"/>
        <v>41.68666666666667</v>
      </c>
      <c r="X33" s="14">
        <f t="shared" si="4"/>
        <v>66.16666666666667</v>
      </c>
      <c r="Y33" s="15">
        <f t="shared" si="5"/>
        <v>66.3</v>
      </c>
      <c r="Z33" s="14">
        <f t="shared" si="6"/>
        <v>45.76666666666667</v>
      </c>
      <c r="AA33" s="15">
        <f t="shared" si="7"/>
        <v>44.94666666666667</v>
      </c>
      <c r="AB33" s="14">
        <f t="shared" si="8"/>
        <v>20.7</v>
      </c>
      <c r="AC33" s="15">
        <f t="shared" si="9"/>
        <v>19.3</v>
      </c>
      <c r="AD33" s="15">
        <f t="shared" si="10"/>
        <v>43.07166666666667</v>
      </c>
      <c r="AE33" s="15">
        <f t="shared" si="21"/>
        <v>58.449999999999996</v>
      </c>
      <c r="AF33" s="15">
        <f t="shared" si="11"/>
        <v>58.68666666666667</v>
      </c>
      <c r="AG33" s="15">
        <f t="shared" si="16"/>
        <v>27.816666666666666</v>
      </c>
      <c r="AH33" s="15">
        <f t="shared" si="12"/>
        <v>27.360000000000003</v>
      </c>
      <c r="AI33" s="15">
        <f t="shared" si="17"/>
        <v>42.175000000000004</v>
      </c>
      <c r="AK33" s="3">
        <f t="shared" si="18"/>
        <v>36.699999999999996</v>
      </c>
      <c r="AL33" s="3">
        <f t="shared" si="19"/>
        <v>49.48333333333334</v>
      </c>
      <c r="AM33" s="3">
        <f t="shared" si="20"/>
        <v>42.675000000000004</v>
      </c>
    </row>
    <row r="34" spans="1:39" ht="12.75">
      <c r="A34">
        <v>1924</v>
      </c>
      <c r="B34" s="3">
        <v>11.6</v>
      </c>
      <c r="C34" s="3">
        <v>26.7</v>
      </c>
      <c r="D34" s="3">
        <v>25.9</v>
      </c>
      <c r="E34" s="3">
        <v>41.5</v>
      </c>
      <c r="F34" s="3">
        <v>49.9</v>
      </c>
      <c r="G34" s="3">
        <v>59.6</v>
      </c>
      <c r="H34" s="3">
        <v>66.9</v>
      </c>
      <c r="I34" s="3">
        <v>65.5</v>
      </c>
      <c r="J34" s="3">
        <v>55.8</v>
      </c>
      <c r="K34" s="3">
        <v>49.1</v>
      </c>
      <c r="L34" s="3">
        <v>31.7</v>
      </c>
      <c r="M34" s="3">
        <v>10.8</v>
      </c>
      <c r="N34" s="5">
        <v>41.3</v>
      </c>
      <c r="P34" s="3">
        <f t="shared" si="0"/>
        <v>41.25000000000001</v>
      </c>
      <c r="Q34" s="29">
        <f t="shared" si="1"/>
        <v>0.04999999999999005</v>
      </c>
      <c r="R34" s="3">
        <f t="shared" si="13"/>
        <v>66.9</v>
      </c>
      <c r="S34" s="3">
        <f t="shared" si="14"/>
        <v>10.8</v>
      </c>
      <c r="T34" s="4">
        <f t="shared" si="15"/>
        <v>12</v>
      </c>
      <c r="V34" s="14">
        <f t="shared" si="2"/>
        <v>39.1</v>
      </c>
      <c r="W34" s="15">
        <f t="shared" si="3"/>
        <v>41.940000000000005</v>
      </c>
      <c r="X34" s="14">
        <f t="shared" si="4"/>
        <v>64</v>
      </c>
      <c r="Y34" s="15">
        <f t="shared" si="5"/>
        <v>65.97333333333333</v>
      </c>
      <c r="Z34" s="14">
        <f t="shared" si="6"/>
        <v>45.53333333333333</v>
      </c>
      <c r="AA34" s="15">
        <f t="shared" si="7"/>
        <v>44.61333333333334</v>
      </c>
      <c r="AB34" s="14">
        <f t="shared" si="8"/>
        <v>18.233333333333334</v>
      </c>
      <c r="AC34" s="15">
        <f t="shared" si="9"/>
        <v>20.213333333333335</v>
      </c>
      <c r="AD34" s="15">
        <f t="shared" si="10"/>
        <v>42.90666666666667</v>
      </c>
      <c r="AE34" s="15">
        <f t="shared" si="21"/>
        <v>56.53333333333333</v>
      </c>
      <c r="AF34" s="15">
        <f t="shared" si="11"/>
        <v>58.60999999999999</v>
      </c>
      <c r="AG34" s="15">
        <f t="shared" si="16"/>
        <v>28.2</v>
      </c>
      <c r="AH34" s="15">
        <f t="shared" si="12"/>
        <v>27.833333333333336</v>
      </c>
      <c r="AI34" s="15">
        <f t="shared" si="17"/>
        <v>44</v>
      </c>
      <c r="AK34" s="3">
        <f t="shared" si="18"/>
        <v>35.86666666666667</v>
      </c>
      <c r="AL34" s="3">
        <f t="shared" si="19"/>
        <v>46.63333333333333</v>
      </c>
      <c r="AM34" s="3">
        <f t="shared" si="20"/>
        <v>43.45</v>
      </c>
    </row>
    <row r="35" spans="1:39" ht="12.75">
      <c r="A35">
        <v>1925</v>
      </c>
      <c r="B35" s="3">
        <v>17</v>
      </c>
      <c r="C35" s="3">
        <v>26.9</v>
      </c>
      <c r="D35" s="3">
        <v>33.7</v>
      </c>
      <c r="E35" s="3">
        <v>47.6</v>
      </c>
      <c r="F35" s="3">
        <v>54.3</v>
      </c>
      <c r="G35" s="3">
        <v>62.1</v>
      </c>
      <c r="H35" s="3">
        <v>69.2</v>
      </c>
      <c r="I35" s="3">
        <v>67.1</v>
      </c>
      <c r="J35" s="3">
        <v>58.5</v>
      </c>
      <c r="K35" s="3">
        <v>35.5</v>
      </c>
      <c r="L35" s="3">
        <v>31.8</v>
      </c>
      <c r="M35" s="3">
        <v>23.9</v>
      </c>
      <c r="N35" s="5">
        <v>44</v>
      </c>
      <c r="P35" s="3">
        <f t="shared" si="0"/>
        <v>43.96666666666667</v>
      </c>
      <c r="Q35" s="29">
        <f t="shared" si="1"/>
        <v>0.03333333333333144</v>
      </c>
      <c r="R35" s="3">
        <f t="shared" si="13"/>
        <v>69.2</v>
      </c>
      <c r="S35" s="3">
        <f t="shared" si="14"/>
        <v>17</v>
      </c>
      <c r="T35" s="4">
        <f t="shared" si="15"/>
        <v>12</v>
      </c>
      <c r="V35" s="14">
        <f t="shared" si="2"/>
        <v>45.20000000000001</v>
      </c>
      <c r="W35" s="15">
        <f t="shared" si="3"/>
        <v>41.88666666666667</v>
      </c>
      <c r="X35" s="14">
        <f t="shared" si="4"/>
        <v>66.13333333333334</v>
      </c>
      <c r="Y35" s="15">
        <f t="shared" si="5"/>
        <v>65.29333333333334</v>
      </c>
      <c r="Z35" s="14">
        <f t="shared" si="6"/>
        <v>41.93333333333333</v>
      </c>
      <c r="AA35" s="15">
        <f t="shared" si="7"/>
        <v>44.220000000000006</v>
      </c>
      <c r="AB35" s="14">
        <f t="shared" si="8"/>
        <v>24.53333333333333</v>
      </c>
      <c r="AC35" s="15">
        <f t="shared" si="9"/>
        <v>20.153333333333336</v>
      </c>
      <c r="AD35" s="15">
        <f t="shared" si="10"/>
        <v>42.78</v>
      </c>
      <c r="AE35" s="15">
        <f t="shared" si="21"/>
        <v>59.79999999999999</v>
      </c>
      <c r="AF35" s="15">
        <f t="shared" si="11"/>
        <v>58.019999999999996</v>
      </c>
      <c r="AG35" s="15">
        <f t="shared" si="16"/>
        <v>28.73333333333333</v>
      </c>
      <c r="AH35" s="15">
        <f t="shared" si="12"/>
        <v>28.00333333333333</v>
      </c>
      <c r="AI35" s="15">
        <f t="shared" si="17"/>
        <v>43.73333333333333</v>
      </c>
      <c r="AK35" s="3">
        <f t="shared" si="18"/>
        <v>40.266666666666666</v>
      </c>
      <c r="AL35" s="3">
        <f t="shared" si="19"/>
        <v>47.666666666666664</v>
      </c>
      <c r="AM35" s="3">
        <f t="shared" si="20"/>
        <v>44.18333333333333</v>
      </c>
    </row>
    <row r="36" spans="1:39" ht="12.75">
      <c r="A36">
        <v>1926</v>
      </c>
      <c r="B36" s="3">
        <v>20.8</v>
      </c>
      <c r="C36" s="3">
        <v>28.9</v>
      </c>
      <c r="D36" s="3">
        <v>31.5</v>
      </c>
      <c r="E36" s="3">
        <v>44.3</v>
      </c>
      <c r="F36" s="3">
        <v>56.6</v>
      </c>
      <c r="G36" s="3">
        <v>62.1</v>
      </c>
      <c r="H36" s="3">
        <v>70.1</v>
      </c>
      <c r="I36" s="3">
        <v>66.7</v>
      </c>
      <c r="J36" s="3">
        <v>52.6</v>
      </c>
      <c r="K36" s="3">
        <v>46.7</v>
      </c>
      <c r="L36" s="3">
        <v>29.5</v>
      </c>
      <c r="M36" s="3">
        <v>18.5</v>
      </c>
      <c r="N36" s="5">
        <v>44</v>
      </c>
      <c r="P36" s="3">
        <f t="shared" si="0"/>
        <v>44.025</v>
      </c>
      <c r="Q36" s="29">
        <f t="shared" si="1"/>
        <v>-0.02499999999999858</v>
      </c>
      <c r="R36" s="3">
        <f t="shared" si="13"/>
        <v>70.1</v>
      </c>
      <c r="S36" s="3">
        <f t="shared" si="14"/>
        <v>18.5</v>
      </c>
      <c r="T36" s="4">
        <f t="shared" si="15"/>
        <v>12</v>
      </c>
      <c r="V36" s="14">
        <f t="shared" si="2"/>
        <v>44.13333333333333</v>
      </c>
      <c r="W36" s="15">
        <f t="shared" si="3"/>
        <v>42.56</v>
      </c>
      <c r="X36" s="14">
        <f t="shared" si="4"/>
        <v>66.3</v>
      </c>
      <c r="Y36" s="15">
        <f t="shared" si="5"/>
        <v>64.80666666666667</v>
      </c>
      <c r="Z36" s="14">
        <f t="shared" si="6"/>
        <v>42.93333333333334</v>
      </c>
      <c r="AA36" s="15">
        <f t="shared" si="7"/>
        <v>43.940000000000005</v>
      </c>
      <c r="AB36" s="14">
        <f t="shared" si="8"/>
        <v>19.633333333333336</v>
      </c>
      <c r="AC36" s="15">
        <f t="shared" si="9"/>
        <v>18.62666666666667</v>
      </c>
      <c r="AD36" s="15">
        <f t="shared" si="10"/>
        <v>42.839999999999996</v>
      </c>
      <c r="AE36" s="15">
        <f t="shared" si="21"/>
        <v>58.73333333333334</v>
      </c>
      <c r="AF36" s="15">
        <f t="shared" si="11"/>
        <v>57.78666666666667</v>
      </c>
      <c r="AG36" s="15">
        <f t="shared" si="16"/>
        <v>27.8</v>
      </c>
      <c r="AH36" s="15">
        <f t="shared" si="12"/>
        <v>27.416666666666668</v>
      </c>
      <c r="AI36" s="15">
        <f t="shared" si="17"/>
        <v>42.19166666666667</v>
      </c>
      <c r="AK36" s="3">
        <f t="shared" si="18"/>
        <v>40.699999999999996</v>
      </c>
      <c r="AL36" s="3">
        <f t="shared" si="19"/>
        <v>47.35</v>
      </c>
      <c r="AM36" s="3">
        <f t="shared" si="20"/>
        <v>42.375</v>
      </c>
    </row>
    <row r="37" spans="1:39" ht="12.75">
      <c r="A37">
        <v>1927</v>
      </c>
      <c r="B37" s="3">
        <v>17.6</v>
      </c>
      <c r="C37" s="3">
        <v>22.8</v>
      </c>
      <c r="D37" s="3">
        <v>31.7</v>
      </c>
      <c r="E37" s="3">
        <v>41.5</v>
      </c>
      <c r="F37" s="3">
        <v>49.6</v>
      </c>
      <c r="G37" s="3">
        <v>61.2</v>
      </c>
      <c r="H37" s="3">
        <v>67</v>
      </c>
      <c r="I37" s="3">
        <v>63.4</v>
      </c>
      <c r="J37" s="3">
        <v>56.8</v>
      </c>
      <c r="K37" s="3">
        <v>48.5</v>
      </c>
      <c r="L37" s="3">
        <v>29.5</v>
      </c>
      <c r="M37" s="3">
        <v>9.2</v>
      </c>
      <c r="N37" s="5">
        <v>41.6</v>
      </c>
      <c r="P37" s="3">
        <f t="shared" si="0"/>
        <v>41.56666666666667</v>
      </c>
      <c r="Q37" s="29">
        <f t="shared" si="1"/>
        <v>0.03333333333333144</v>
      </c>
      <c r="R37" s="3">
        <f t="shared" si="13"/>
        <v>67</v>
      </c>
      <c r="S37" s="3">
        <f t="shared" si="14"/>
        <v>9.2</v>
      </c>
      <c r="T37" s="4">
        <f t="shared" si="15"/>
        <v>12</v>
      </c>
      <c r="V37" s="14">
        <f t="shared" si="2"/>
        <v>40.93333333333334</v>
      </c>
      <c r="W37" s="15">
        <f t="shared" si="3"/>
        <v>43.053333333333335</v>
      </c>
      <c r="X37" s="14">
        <f t="shared" si="4"/>
        <v>63.86666666666667</v>
      </c>
      <c r="Y37" s="15">
        <f t="shared" si="5"/>
        <v>65.45333333333335</v>
      </c>
      <c r="Z37" s="14">
        <f t="shared" si="6"/>
        <v>44.93333333333334</v>
      </c>
      <c r="AA37" s="15">
        <f t="shared" si="7"/>
        <v>43.286666666666676</v>
      </c>
      <c r="AB37" s="14">
        <f t="shared" si="8"/>
        <v>17.666666666666668</v>
      </c>
      <c r="AC37" s="15">
        <f t="shared" si="9"/>
        <v>18.68</v>
      </c>
      <c r="AD37" s="15">
        <f t="shared" si="10"/>
        <v>42.785</v>
      </c>
      <c r="AE37" s="15">
        <f t="shared" si="21"/>
        <v>56.583333333333336</v>
      </c>
      <c r="AF37" s="15">
        <f t="shared" si="11"/>
        <v>58.026666666666664</v>
      </c>
      <c r="AG37" s="15">
        <f t="shared" si="16"/>
        <v>27.46666666666667</v>
      </c>
      <c r="AH37" s="15">
        <f t="shared" si="12"/>
        <v>27.083333333333336</v>
      </c>
      <c r="AI37" s="15">
        <f t="shared" si="17"/>
        <v>42.375</v>
      </c>
      <c r="AK37" s="3">
        <f t="shared" si="18"/>
        <v>37.400000000000006</v>
      </c>
      <c r="AL37" s="3">
        <f t="shared" si="19"/>
        <v>45.73333333333333</v>
      </c>
      <c r="AM37" s="3">
        <f t="shared" si="20"/>
        <v>42.175</v>
      </c>
    </row>
    <row r="38" spans="1:39" ht="12.75">
      <c r="A38">
        <v>1928</v>
      </c>
      <c r="B38" s="3">
        <v>20.7</v>
      </c>
      <c r="C38" s="3">
        <v>23.1</v>
      </c>
      <c r="D38" s="3">
        <v>33.8</v>
      </c>
      <c r="E38" s="3">
        <v>39</v>
      </c>
      <c r="F38" s="3">
        <v>57.5</v>
      </c>
      <c r="G38" s="3">
        <v>57.6</v>
      </c>
      <c r="H38" s="3">
        <v>68.1</v>
      </c>
      <c r="I38" s="3">
        <v>65.5</v>
      </c>
      <c r="J38" s="3">
        <v>56</v>
      </c>
      <c r="K38" s="3">
        <v>44.9</v>
      </c>
      <c r="L38" s="3">
        <v>32.2</v>
      </c>
      <c r="M38" s="3">
        <v>22.3</v>
      </c>
      <c r="N38" s="5">
        <v>43.4</v>
      </c>
      <c r="P38" s="3">
        <f t="shared" si="0"/>
        <v>43.39166666666666</v>
      </c>
      <c r="Q38" s="29">
        <f t="shared" si="1"/>
        <v>0.008333333333339965</v>
      </c>
      <c r="R38" s="3">
        <f t="shared" si="13"/>
        <v>68.1</v>
      </c>
      <c r="S38" s="3">
        <f t="shared" si="14"/>
        <v>20.7</v>
      </c>
      <c r="T38" s="4">
        <f t="shared" si="15"/>
        <v>12</v>
      </c>
      <c r="V38" s="14">
        <f t="shared" si="2"/>
        <v>43.43333333333334</v>
      </c>
      <c r="W38" s="15">
        <f t="shared" si="3"/>
        <v>42.68666666666667</v>
      </c>
      <c r="X38" s="14">
        <f t="shared" si="4"/>
        <v>63.73333333333333</v>
      </c>
      <c r="Y38" s="15">
        <f t="shared" si="5"/>
        <v>65.81333333333333</v>
      </c>
      <c r="Z38" s="14">
        <f t="shared" si="6"/>
        <v>44.366666666666674</v>
      </c>
      <c r="AA38" s="15">
        <f t="shared" si="7"/>
        <v>43.66666666666667</v>
      </c>
      <c r="AB38" s="14">
        <f t="shared" si="8"/>
        <v>13.066666666666668</v>
      </c>
      <c r="AC38" s="15">
        <f t="shared" si="9"/>
        <v>19.1</v>
      </c>
      <c r="AD38" s="15">
        <f t="shared" si="10"/>
        <v>42.70666666666666</v>
      </c>
      <c r="AE38" s="15">
        <f t="shared" si="21"/>
        <v>57.28333333333333</v>
      </c>
      <c r="AF38" s="15">
        <f t="shared" si="11"/>
        <v>58.120000000000005</v>
      </c>
      <c r="AG38" s="15">
        <f t="shared" si="16"/>
        <v>24.883333333333336</v>
      </c>
      <c r="AH38" s="15">
        <f t="shared" si="12"/>
        <v>27.46333333333333</v>
      </c>
      <c r="AI38" s="15">
        <f t="shared" si="17"/>
        <v>41.30833333333334</v>
      </c>
      <c r="AK38" s="3">
        <f t="shared" si="18"/>
        <v>38.61666666666667</v>
      </c>
      <c r="AL38" s="3">
        <f t="shared" si="19"/>
        <v>48.166666666666664</v>
      </c>
      <c r="AM38" s="3">
        <f t="shared" si="20"/>
        <v>40.96666666666667</v>
      </c>
    </row>
    <row r="39" spans="1:39" ht="12.75">
      <c r="A39">
        <v>1929</v>
      </c>
      <c r="B39" s="3">
        <v>6.4</v>
      </c>
      <c r="C39" s="3">
        <v>10.5</v>
      </c>
      <c r="D39" s="3">
        <v>33</v>
      </c>
      <c r="E39" s="3">
        <v>41.2</v>
      </c>
      <c r="F39" s="3">
        <v>50.5</v>
      </c>
      <c r="G39" s="3">
        <v>61</v>
      </c>
      <c r="H39" s="3">
        <v>70.6</v>
      </c>
      <c r="I39" s="3">
        <v>70.1</v>
      </c>
      <c r="J39" s="3">
        <v>53</v>
      </c>
      <c r="K39" s="3">
        <v>46.7</v>
      </c>
      <c r="L39" s="3">
        <v>27.1</v>
      </c>
      <c r="M39" s="3">
        <v>21.6</v>
      </c>
      <c r="N39" s="5">
        <v>41</v>
      </c>
      <c r="P39" s="3">
        <f t="shared" si="0"/>
        <v>40.975</v>
      </c>
      <c r="Q39" s="29">
        <f t="shared" si="1"/>
        <v>0.02499999999999858</v>
      </c>
      <c r="R39" s="3">
        <f t="shared" si="13"/>
        <v>70.6</v>
      </c>
      <c r="S39" s="3">
        <f t="shared" si="14"/>
        <v>6.4</v>
      </c>
      <c r="T39" s="4">
        <f t="shared" si="15"/>
        <v>12</v>
      </c>
      <c r="V39" s="14">
        <f t="shared" si="2"/>
        <v>41.56666666666667</v>
      </c>
      <c r="W39" s="15">
        <f t="shared" si="3"/>
        <v>42.32000000000001</v>
      </c>
      <c r="X39" s="14">
        <f t="shared" si="4"/>
        <v>67.23333333333333</v>
      </c>
      <c r="Y39" s="15">
        <f t="shared" si="5"/>
        <v>66.35999999999999</v>
      </c>
      <c r="Z39" s="14">
        <f t="shared" si="6"/>
        <v>42.26666666666667</v>
      </c>
      <c r="AA39" s="15">
        <f t="shared" si="7"/>
        <v>44.35333333333334</v>
      </c>
      <c r="AB39" s="14">
        <f t="shared" si="8"/>
        <v>18.5</v>
      </c>
      <c r="AC39" s="15">
        <f t="shared" si="9"/>
        <v>19.1</v>
      </c>
      <c r="AD39" s="15">
        <f t="shared" si="10"/>
        <v>43.108333333333334</v>
      </c>
      <c r="AE39" s="15">
        <f t="shared" si="21"/>
        <v>57.73333333333333</v>
      </c>
      <c r="AF39" s="15">
        <f t="shared" si="11"/>
        <v>58.54333333333334</v>
      </c>
      <c r="AG39" s="15">
        <f t="shared" si="16"/>
        <v>26.533333333333335</v>
      </c>
      <c r="AH39" s="15">
        <f t="shared" si="12"/>
        <v>27.25</v>
      </c>
      <c r="AI39" s="15">
        <f t="shared" si="17"/>
        <v>43.400000000000006</v>
      </c>
      <c r="AK39" s="3">
        <f t="shared" si="18"/>
        <v>33.766666666666666</v>
      </c>
      <c r="AL39" s="3">
        <f t="shared" si="19"/>
        <v>48.18333333333334</v>
      </c>
      <c r="AM39" s="3">
        <f t="shared" si="20"/>
        <v>42.94166666666666</v>
      </c>
    </row>
    <row r="40" spans="1:39" ht="12.75">
      <c r="A40">
        <v>1930</v>
      </c>
      <c r="B40" s="3">
        <v>3.4</v>
      </c>
      <c r="C40" s="3">
        <v>30.5</v>
      </c>
      <c r="D40" s="3">
        <v>29.9</v>
      </c>
      <c r="E40" s="3">
        <v>48.7</v>
      </c>
      <c r="F40" s="3">
        <v>51.5</v>
      </c>
      <c r="G40" s="3">
        <v>62.2</v>
      </c>
      <c r="H40" s="3">
        <v>72.1</v>
      </c>
      <c r="I40" s="3">
        <v>69.5</v>
      </c>
      <c r="J40" s="3">
        <v>57.6</v>
      </c>
      <c r="K40" s="3">
        <v>42.3</v>
      </c>
      <c r="L40" s="3">
        <v>31.6</v>
      </c>
      <c r="M40" s="3">
        <v>23.6</v>
      </c>
      <c r="N40" s="5">
        <v>43.6</v>
      </c>
      <c r="P40" s="3">
        <f t="shared" si="0"/>
        <v>43.574999999999996</v>
      </c>
      <c r="Q40" s="29">
        <f t="shared" si="1"/>
        <v>0.025000000000005684</v>
      </c>
      <c r="R40" s="3">
        <f t="shared" si="13"/>
        <v>72.1</v>
      </c>
      <c r="S40" s="3">
        <f t="shared" si="14"/>
        <v>3.4</v>
      </c>
      <c r="T40" s="4">
        <f t="shared" si="15"/>
        <v>12</v>
      </c>
      <c r="V40" s="14">
        <f t="shared" si="2"/>
        <v>43.36666666666667</v>
      </c>
      <c r="W40" s="15">
        <f t="shared" si="3"/>
        <v>42.35333333333334</v>
      </c>
      <c r="X40" s="14">
        <f t="shared" si="4"/>
        <v>67.93333333333334</v>
      </c>
      <c r="Y40" s="15">
        <f t="shared" si="5"/>
        <v>67.03999999999999</v>
      </c>
      <c r="Z40" s="14">
        <f t="shared" si="6"/>
        <v>43.833333333333336</v>
      </c>
      <c r="AA40" s="15">
        <f t="shared" si="7"/>
        <v>44.080000000000005</v>
      </c>
      <c r="AB40" s="14">
        <f t="shared" si="8"/>
        <v>26.633333333333336</v>
      </c>
      <c r="AC40" s="15">
        <f t="shared" si="9"/>
        <v>19.000000000000004</v>
      </c>
      <c r="AD40" s="15">
        <f t="shared" si="10"/>
        <v>43.239999999999995</v>
      </c>
      <c r="AE40" s="15">
        <f t="shared" si="21"/>
        <v>60.26666666666667</v>
      </c>
      <c r="AF40" s="15">
        <f t="shared" si="11"/>
        <v>59.17666666666666</v>
      </c>
      <c r="AG40" s="15">
        <f t="shared" si="16"/>
        <v>30.63333333333333</v>
      </c>
      <c r="AH40" s="15">
        <f t="shared" si="12"/>
        <v>27.026666666666664</v>
      </c>
      <c r="AI40" s="15">
        <f t="shared" si="17"/>
        <v>45.741666666666674</v>
      </c>
      <c r="AK40" s="3">
        <f t="shared" si="18"/>
        <v>37.699999999999996</v>
      </c>
      <c r="AL40" s="3">
        <f t="shared" si="19"/>
        <v>49.45000000000001</v>
      </c>
      <c r="AM40" s="3">
        <f t="shared" si="20"/>
        <v>45.650000000000006</v>
      </c>
    </row>
    <row r="41" spans="1:39" ht="12.75">
      <c r="A41">
        <v>1931</v>
      </c>
      <c r="B41" s="3">
        <v>25.6</v>
      </c>
      <c r="C41" s="3">
        <v>30.7</v>
      </c>
      <c r="D41" s="3">
        <v>30</v>
      </c>
      <c r="E41" s="3">
        <v>44</v>
      </c>
      <c r="F41" s="3">
        <v>52.9</v>
      </c>
      <c r="G41" s="3">
        <v>67.9</v>
      </c>
      <c r="H41" s="3">
        <v>71.3</v>
      </c>
      <c r="I41" s="3">
        <v>67.9</v>
      </c>
      <c r="J41" s="3">
        <v>61.1</v>
      </c>
      <c r="K41" s="3">
        <v>47.8</v>
      </c>
      <c r="L41" s="3">
        <v>30.2</v>
      </c>
      <c r="M41" s="3">
        <v>23</v>
      </c>
      <c r="N41" s="5">
        <v>46</v>
      </c>
      <c r="P41" s="3">
        <f t="shared" si="0"/>
        <v>46.03333333333334</v>
      </c>
      <c r="Q41" s="29">
        <f t="shared" si="1"/>
        <v>-0.033333333333338544</v>
      </c>
      <c r="R41" s="3">
        <f t="shared" si="13"/>
        <v>71.3</v>
      </c>
      <c r="S41" s="3">
        <f t="shared" si="14"/>
        <v>23</v>
      </c>
      <c r="T41" s="4">
        <f t="shared" si="15"/>
        <v>12</v>
      </c>
      <c r="V41" s="14">
        <f t="shared" si="2"/>
        <v>42.300000000000004</v>
      </c>
      <c r="W41" s="15">
        <f t="shared" si="3"/>
        <v>42.013333333333335</v>
      </c>
      <c r="X41" s="14">
        <f t="shared" si="4"/>
        <v>69.03333333333333</v>
      </c>
      <c r="Y41" s="15">
        <f t="shared" si="5"/>
        <v>68.18</v>
      </c>
      <c r="Z41" s="14">
        <f t="shared" si="6"/>
        <v>46.36666666666667</v>
      </c>
      <c r="AA41" s="15">
        <f t="shared" si="7"/>
        <v>44.626666666666665</v>
      </c>
      <c r="AB41" s="14">
        <f t="shared" si="8"/>
        <v>19.633333333333336</v>
      </c>
      <c r="AC41" s="15">
        <f t="shared" si="9"/>
        <v>21.393333333333338</v>
      </c>
      <c r="AD41" s="15">
        <f t="shared" si="10"/>
        <v>43.46</v>
      </c>
      <c r="AE41" s="15">
        <f t="shared" si="21"/>
        <v>60.85</v>
      </c>
      <c r="AF41" s="15">
        <f t="shared" si="11"/>
        <v>59.74333333333334</v>
      </c>
      <c r="AG41" s="15">
        <f t="shared" si="16"/>
        <v>26.733333333333334</v>
      </c>
      <c r="AH41" s="15">
        <f t="shared" si="12"/>
        <v>28.370000000000005</v>
      </c>
      <c r="AI41" s="15">
        <f t="shared" si="17"/>
        <v>43.24166666666667</v>
      </c>
      <c r="AK41" s="3">
        <f t="shared" si="18"/>
        <v>41.85</v>
      </c>
      <c r="AL41" s="3">
        <f t="shared" si="19"/>
        <v>50.21666666666666</v>
      </c>
      <c r="AM41" s="3">
        <f t="shared" si="20"/>
        <v>43.69166666666666</v>
      </c>
    </row>
    <row r="42" spans="1:39" ht="12.75">
      <c r="A42">
        <v>1932</v>
      </c>
      <c r="B42" s="3">
        <v>14.1</v>
      </c>
      <c r="C42" s="3">
        <v>21.8</v>
      </c>
      <c r="D42" s="3">
        <v>23.5</v>
      </c>
      <c r="E42" s="3">
        <v>44.7</v>
      </c>
      <c r="F42" s="3">
        <v>55.1</v>
      </c>
      <c r="G42" s="3">
        <v>63.8</v>
      </c>
      <c r="H42" s="3">
        <v>70.1</v>
      </c>
      <c r="I42" s="3">
        <v>67.9</v>
      </c>
      <c r="J42" s="3">
        <v>56.9</v>
      </c>
      <c r="K42" s="3">
        <v>41.6</v>
      </c>
      <c r="L42" s="3">
        <v>32.2</v>
      </c>
      <c r="M42" s="3">
        <v>15</v>
      </c>
      <c r="N42" s="5">
        <v>42.2</v>
      </c>
      <c r="P42" s="3">
        <f t="shared" si="0"/>
        <v>42.225</v>
      </c>
      <c r="Q42" s="29">
        <f t="shared" si="1"/>
        <v>-0.02499999999999858</v>
      </c>
      <c r="R42" s="3">
        <f t="shared" si="13"/>
        <v>70.1</v>
      </c>
      <c r="S42" s="3">
        <f t="shared" si="14"/>
        <v>14.1</v>
      </c>
      <c r="T42" s="4">
        <f t="shared" si="15"/>
        <v>12</v>
      </c>
      <c r="V42" s="14">
        <f t="shared" si="2"/>
        <v>41.1</v>
      </c>
      <c r="W42" s="15">
        <f t="shared" si="3"/>
        <v>43.17333333333333</v>
      </c>
      <c r="X42" s="14">
        <f t="shared" si="4"/>
        <v>67.26666666666667</v>
      </c>
      <c r="Y42" s="15">
        <f t="shared" si="5"/>
        <v>68.43333333333334</v>
      </c>
      <c r="Z42" s="14">
        <f t="shared" si="6"/>
        <v>43.56666666666666</v>
      </c>
      <c r="AA42" s="15">
        <f t="shared" si="7"/>
        <v>45.47333333333333</v>
      </c>
      <c r="AB42" s="14">
        <f t="shared" si="8"/>
        <v>17.166666666666668</v>
      </c>
      <c r="AC42" s="15">
        <f t="shared" si="9"/>
        <v>22.106666666666666</v>
      </c>
      <c r="AD42" s="15">
        <f t="shared" si="10"/>
        <v>44.61</v>
      </c>
      <c r="AE42" s="15">
        <f t="shared" si="21"/>
        <v>59.75</v>
      </c>
      <c r="AF42" s="15">
        <f t="shared" si="11"/>
        <v>60.44333333333334</v>
      </c>
      <c r="AG42" s="15">
        <f t="shared" si="16"/>
        <v>26.350000000000005</v>
      </c>
      <c r="AH42" s="15">
        <f t="shared" si="12"/>
        <v>29.19666666666667</v>
      </c>
      <c r="AI42" s="15">
        <f t="shared" si="17"/>
        <v>43.23333333333334</v>
      </c>
      <c r="AK42" s="3">
        <f t="shared" si="18"/>
        <v>37.166666666666664</v>
      </c>
      <c r="AL42" s="3">
        <f t="shared" si="19"/>
        <v>47.28333333333333</v>
      </c>
      <c r="AM42" s="3">
        <f t="shared" si="20"/>
        <v>42.9</v>
      </c>
    </row>
    <row r="43" spans="1:39" ht="12.75">
      <c r="A43">
        <v>1933</v>
      </c>
      <c r="B43" s="3">
        <v>21.7</v>
      </c>
      <c r="C43" s="3">
        <v>14.8</v>
      </c>
      <c r="D43" s="3">
        <v>32.8</v>
      </c>
      <c r="E43" s="3">
        <v>40.8</v>
      </c>
      <c r="F43" s="3">
        <v>51.6</v>
      </c>
      <c r="G43" s="3">
        <v>69.4</v>
      </c>
      <c r="H43" s="3">
        <v>72.3</v>
      </c>
      <c r="I43" s="3">
        <v>66.6</v>
      </c>
      <c r="J43" s="3">
        <v>60</v>
      </c>
      <c r="K43" s="3">
        <v>46.5</v>
      </c>
      <c r="L43" s="3">
        <v>34.8</v>
      </c>
      <c r="M43" s="3">
        <v>22.6</v>
      </c>
      <c r="N43" s="5">
        <v>44.5</v>
      </c>
      <c r="P43" s="3">
        <f t="shared" si="0"/>
        <v>44.49166666666667</v>
      </c>
      <c r="Q43" s="29">
        <f t="shared" si="1"/>
        <v>0.00833333333333286</v>
      </c>
      <c r="R43" s="3">
        <f t="shared" si="13"/>
        <v>72.3</v>
      </c>
      <c r="S43" s="3">
        <f t="shared" si="14"/>
        <v>14.8</v>
      </c>
      <c r="T43" s="4">
        <f t="shared" si="15"/>
        <v>12</v>
      </c>
      <c r="V43" s="14">
        <f t="shared" si="2"/>
        <v>41.73333333333333</v>
      </c>
      <c r="W43" s="15">
        <f t="shared" si="3"/>
        <v>42.39333333333333</v>
      </c>
      <c r="X43" s="14">
        <f t="shared" si="4"/>
        <v>69.43333333333332</v>
      </c>
      <c r="Y43" s="15">
        <f t="shared" si="5"/>
        <v>68.27333333333334</v>
      </c>
      <c r="Z43" s="14">
        <f t="shared" si="6"/>
        <v>47.1</v>
      </c>
      <c r="AA43" s="15">
        <f t="shared" si="7"/>
        <v>45.32</v>
      </c>
      <c r="AB43" s="14">
        <f t="shared" si="8"/>
        <v>25.033333333333335</v>
      </c>
      <c r="AC43" s="15">
        <f t="shared" si="9"/>
        <v>19.133333333333333</v>
      </c>
      <c r="AD43" s="15">
        <f t="shared" si="10"/>
        <v>44.498333333333335</v>
      </c>
      <c r="AE43" s="15">
        <f t="shared" si="21"/>
        <v>60.116666666666674</v>
      </c>
      <c r="AF43" s="15">
        <f t="shared" si="11"/>
        <v>59.96</v>
      </c>
      <c r="AG43" s="15">
        <f t="shared" si="16"/>
        <v>31.600000000000005</v>
      </c>
      <c r="AH43" s="15">
        <f t="shared" si="12"/>
        <v>27.623333333333335</v>
      </c>
      <c r="AI43" s="15">
        <f t="shared" si="17"/>
        <v>46.41666666666668</v>
      </c>
      <c r="AK43" s="3">
        <f t="shared" si="18"/>
        <v>38.516666666666666</v>
      </c>
      <c r="AL43" s="3">
        <f t="shared" si="19"/>
        <v>50.46666666666667</v>
      </c>
      <c r="AM43" s="3">
        <f t="shared" si="20"/>
        <v>46.81666666666666</v>
      </c>
    </row>
    <row r="44" spans="1:39" ht="12.75">
      <c r="A44">
        <v>1934</v>
      </c>
      <c r="B44" s="3">
        <v>25.3</v>
      </c>
      <c r="C44" s="3">
        <v>27.2</v>
      </c>
      <c r="D44" s="3">
        <v>33.2</v>
      </c>
      <c r="E44" s="3">
        <v>46.3</v>
      </c>
      <c r="F44" s="3">
        <v>62.6</v>
      </c>
      <c r="G44" s="3">
        <v>64.4</v>
      </c>
      <c r="H44" s="3">
        <v>72.7</v>
      </c>
      <c r="I44" s="3">
        <v>68.4</v>
      </c>
      <c r="J44" s="3">
        <v>53</v>
      </c>
      <c r="K44" s="3">
        <v>50.1</v>
      </c>
      <c r="L44" s="3">
        <v>36.4</v>
      </c>
      <c r="M44" s="3">
        <v>21.1</v>
      </c>
      <c r="N44" s="5">
        <v>46.7</v>
      </c>
      <c r="P44" s="3">
        <f t="shared" si="0"/>
        <v>46.725</v>
      </c>
      <c r="Q44" s="29">
        <f t="shared" si="1"/>
        <v>-0.02499999999999858</v>
      </c>
      <c r="R44" s="3">
        <f t="shared" si="13"/>
        <v>72.7</v>
      </c>
      <c r="S44" s="3">
        <f t="shared" si="14"/>
        <v>21.1</v>
      </c>
      <c r="T44" s="4">
        <f t="shared" si="15"/>
        <v>12</v>
      </c>
      <c r="V44" s="14">
        <f t="shared" si="2"/>
        <v>47.36666666666667</v>
      </c>
      <c r="W44" s="15">
        <f t="shared" si="3"/>
        <v>42.63333333333333</v>
      </c>
      <c r="X44" s="14">
        <f t="shared" si="4"/>
        <v>68.50000000000001</v>
      </c>
      <c r="Y44" s="15">
        <f t="shared" si="5"/>
        <v>68.75333333333333</v>
      </c>
      <c r="Z44" s="14">
        <f t="shared" si="6"/>
        <v>46.5</v>
      </c>
      <c r="AA44" s="15">
        <f t="shared" si="7"/>
        <v>45.08666666666666</v>
      </c>
      <c r="AB44" s="14">
        <f t="shared" si="8"/>
        <v>22.066666666666666</v>
      </c>
      <c r="AC44" s="15">
        <f t="shared" si="9"/>
        <v>17.733333333333334</v>
      </c>
      <c r="AD44" s="15">
        <f t="shared" si="10"/>
        <v>43.88</v>
      </c>
      <c r="AE44" s="15">
        <f t="shared" si="21"/>
        <v>61.23333333333333</v>
      </c>
      <c r="AF44" s="15">
        <f t="shared" si="11"/>
        <v>60.236666666666665</v>
      </c>
      <c r="AG44" s="15">
        <f t="shared" si="16"/>
        <v>30.666666666666668</v>
      </c>
      <c r="AH44" s="15">
        <f t="shared" si="12"/>
        <v>27.05</v>
      </c>
      <c r="AI44" s="15">
        <f t="shared" si="17"/>
        <v>44.25833333333333</v>
      </c>
      <c r="AK44" s="3">
        <f t="shared" si="18"/>
        <v>43.166666666666664</v>
      </c>
      <c r="AL44" s="3">
        <f t="shared" si="19"/>
        <v>50.28333333333334</v>
      </c>
      <c r="AM44" s="3">
        <f t="shared" si="20"/>
        <v>43.825</v>
      </c>
    </row>
    <row r="45" spans="1:39" ht="12.75">
      <c r="A45">
        <v>1935</v>
      </c>
      <c r="B45" s="3">
        <v>17</v>
      </c>
      <c r="C45" s="3">
        <v>28.1</v>
      </c>
      <c r="D45" s="3">
        <v>31.3</v>
      </c>
      <c r="E45" s="3">
        <v>38.7</v>
      </c>
      <c r="F45" s="3">
        <v>48.4</v>
      </c>
      <c r="G45" s="3">
        <v>60.7</v>
      </c>
      <c r="H45" s="3">
        <v>73.1</v>
      </c>
      <c r="I45" s="3">
        <v>67.6</v>
      </c>
      <c r="J45" s="3">
        <v>58.6</v>
      </c>
      <c r="K45" s="3">
        <v>44.5</v>
      </c>
      <c r="L45" s="3">
        <v>26.1</v>
      </c>
      <c r="M45" s="3">
        <v>22.1</v>
      </c>
      <c r="N45" s="5">
        <v>43</v>
      </c>
      <c r="P45" s="3">
        <f t="shared" si="0"/>
        <v>43.01666666666667</v>
      </c>
      <c r="Q45" s="29">
        <f t="shared" si="1"/>
        <v>-0.016666666666672825</v>
      </c>
      <c r="R45" s="3">
        <f t="shared" si="13"/>
        <v>73.1</v>
      </c>
      <c r="S45" s="3">
        <f t="shared" si="14"/>
        <v>17</v>
      </c>
      <c r="T45" s="4">
        <f t="shared" si="15"/>
        <v>12</v>
      </c>
      <c r="V45" s="14">
        <f t="shared" si="2"/>
        <v>39.46666666666667</v>
      </c>
      <c r="W45" s="15">
        <f t="shared" si="3"/>
        <v>42.86666666666667</v>
      </c>
      <c r="X45" s="14">
        <f t="shared" si="4"/>
        <v>67.13333333333334</v>
      </c>
      <c r="Y45" s="15">
        <f t="shared" si="5"/>
        <v>68.96000000000001</v>
      </c>
      <c r="Z45" s="14">
        <f t="shared" si="6"/>
        <v>43.06666666666666</v>
      </c>
      <c r="AA45" s="15">
        <f t="shared" si="7"/>
        <v>45.51333333333333</v>
      </c>
      <c r="AB45" s="14">
        <f t="shared" si="8"/>
        <v>11.766666666666667</v>
      </c>
      <c r="AC45" s="15">
        <f t="shared" si="9"/>
        <v>18.226666666666667</v>
      </c>
      <c r="AD45" s="15">
        <f t="shared" si="10"/>
        <v>43.85666666666667</v>
      </c>
      <c r="AE45" s="15">
        <f t="shared" si="21"/>
        <v>57.85</v>
      </c>
      <c r="AF45" s="15">
        <f t="shared" si="11"/>
        <v>60.373333333333335</v>
      </c>
      <c r="AG45" s="15">
        <f t="shared" si="16"/>
        <v>22.766666666666666</v>
      </c>
      <c r="AH45" s="15">
        <f t="shared" si="12"/>
        <v>27.46333333333333</v>
      </c>
      <c r="AI45" s="15">
        <f t="shared" si="17"/>
        <v>42.49999999999999</v>
      </c>
      <c r="AK45" s="3">
        <f t="shared" si="18"/>
        <v>37.36666666666667</v>
      </c>
      <c r="AL45" s="3">
        <f t="shared" si="19"/>
        <v>48.666666666666664</v>
      </c>
      <c r="AM45" s="3">
        <f t="shared" si="20"/>
        <v>41.849999999999994</v>
      </c>
    </row>
    <row r="46" spans="1:39" ht="12.75">
      <c r="A46">
        <v>1936</v>
      </c>
      <c r="B46" s="3">
        <v>10.5</v>
      </c>
      <c r="C46" s="3">
        <v>2.7</v>
      </c>
      <c r="D46" s="3">
        <v>30.7</v>
      </c>
      <c r="E46" s="3">
        <v>40.3</v>
      </c>
      <c r="F46" s="3">
        <v>59.5</v>
      </c>
      <c r="G46" s="3">
        <v>66.5</v>
      </c>
      <c r="H46" s="3">
        <v>77.4</v>
      </c>
      <c r="I46" s="3">
        <v>70.4</v>
      </c>
      <c r="J46" s="3">
        <v>59.3</v>
      </c>
      <c r="K46" s="3">
        <v>45.2</v>
      </c>
      <c r="L46" s="3">
        <v>31.1</v>
      </c>
      <c r="M46" s="3">
        <v>21.7</v>
      </c>
      <c r="N46" s="5">
        <v>42.9</v>
      </c>
      <c r="P46" s="3">
        <f t="shared" si="0"/>
        <v>42.94166666666667</v>
      </c>
      <c r="Q46" s="29">
        <f t="shared" si="1"/>
        <v>-0.041666666666671404</v>
      </c>
      <c r="R46" s="3">
        <f t="shared" si="13"/>
        <v>77.4</v>
      </c>
      <c r="S46" s="3">
        <f t="shared" si="14"/>
        <v>2.7</v>
      </c>
      <c r="T46" s="4">
        <f t="shared" si="15"/>
        <v>12</v>
      </c>
      <c r="V46" s="14">
        <f t="shared" si="2"/>
        <v>43.5</v>
      </c>
      <c r="W46" s="15">
        <f t="shared" si="3"/>
        <v>43.16666666666667</v>
      </c>
      <c r="X46" s="14">
        <f t="shared" si="4"/>
        <v>71.43333333333334</v>
      </c>
      <c r="Y46" s="15">
        <f t="shared" si="5"/>
        <v>68.58666666666667</v>
      </c>
      <c r="Z46" s="14">
        <f t="shared" si="6"/>
        <v>45.199999999999996</v>
      </c>
      <c r="AA46" s="15">
        <f t="shared" si="7"/>
        <v>45.45333333333333</v>
      </c>
      <c r="AB46" s="14">
        <f t="shared" si="8"/>
        <v>12.633333333333335</v>
      </c>
      <c r="AC46" s="15">
        <f t="shared" si="9"/>
        <v>17.18</v>
      </c>
      <c r="AD46" s="15">
        <f t="shared" si="10"/>
        <v>43.88000000000001</v>
      </c>
      <c r="AE46" s="15">
        <f t="shared" si="21"/>
        <v>62.23333333333334</v>
      </c>
      <c r="AF46" s="15">
        <f t="shared" si="11"/>
        <v>60.35333333333333</v>
      </c>
      <c r="AG46" s="15">
        <f t="shared" si="16"/>
        <v>23.86666666666667</v>
      </c>
      <c r="AH46" s="15">
        <f t="shared" si="12"/>
        <v>26.78333333333334</v>
      </c>
      <c r="AI46" s="15">
        <f t="shared" si="17"/>
        <v>42.15</v>
      </c>
      <c r="AK46" s="3">
        <f t="shared" si="18"/>
        <v>35.03333333333333</v>
      </c>
      <c r="AL46" s="3">
        <f t="shared" si="19"/>
        <v>50.85</v>
      </c>
      <c r="AM46" s="3">
        <f t="shared" si="20"/>
        <v>42.516666666666666</v>
      </c>
    </row>
    <row r="47" spans="1:39" ht="12.75">
      <c r="A47">
        <v>1937</v>
      </c>
      <c r="B47" s="3">
        <v>0.1</v>
      </c>
      <c r="C47" s="3">
        <v>16.1</v>
      </c>
      <c r="D47" s="3">
        <v>29</v>
      </c>
      <c r="E47" s="3">
        <v>41.7</v>
      </c>
      <c r="F47" s="3">
        <v>56.1</v>
      </c>
      <c r="G47" s="3">
        <v>62.1</v>
      </c>
      <c r="H47" s="3">
        <v>71.5</v>
      </c>
      <c r="I47" s="3">
        <v>71.3</v>
      </c>
      <c r="J47" s="3">
        <v>59.9</v>
      </c>
      <c r="K47" s="3">
        <v>47</v>
      </c>
      <c r="L47" s="3">
        <v>30.2</v>
      </c>
      <c r="M47" s="3">
        <v>20.3</v>
      </c>
      <c r="N47" s="5">
        <v>42.1</v>
      </c>
      <c r="P47" s="3">
        <f t="shared" si="0"/>
        <v>42.108333333333334</v>
      </c>
      <c r="Q47" s="29">
        <f t="shared" si="1"/>
        <v>-0.00833333333333286</v>
      </c>
      <c r="R47" s="3">
        <f t="shared" si="13"/>
        <v>71.5</v>
      </c>
      <c r="S47" s="3">
        <f t="shared" si="14"/>
        <v>0.1</v>
      </c>
      <c r="T47" s="4">
        <f t="shared" si="15"/>
        <v>12</v>
      </c>
      <c r="V47" s="14">
        <f t="shared" si="2"/>
        <v>42.26666666666667</v>
      </c>
      <c r="W47" s="15">
        <f t="shared" si="3"/>
        <v>42.64666666666667</v>
      </c>
      <c r="X47" s="14">
        <f t="shared" si="4"/>
        <v>68.3</v>
      </c>
      <c r="Y47" s="15">
        <f t="shared" si="5"/>
        <v>68.22666666666666</v>
      </c>
      <c r="Z47" s="14">
        <f t="shared" si="6"/>
        <v>45.699999999999996</v>
      </c>
      <c r="AA47" s="15">
        <f t="shared" si="7"/>
        <v>45.64</v>
      </c>
      <c r="AB47" s="14">
        <f t="shared" si="8"/>
        <v>19.633333333333336</v>
      </c>
      <c r="AC47" s="15">
        <f t="shared" si="9"/>
        <v>16.84666666666667</v>
      </c>
      <c r="AD47" s="15">
        <f t="shared" si="10"/>
        <v>43.57166666666667</v>
      </c>
      <c r="AE47" s="15">
        <f t="shared" si="21"/>
        <v>60.43333333333333</v>
      </c>
      <c r="AF47" s="15">
        <f t="shared" si="11"/>
        <v>60.20666666666667</v>
      </c>
      <c r="AG47" s="15">
        <f t="shared" si="16"/>
        <v>28.416666666666668</v>
      </c>
      <c r="AH47" s="15">
        <f t="shared" si="12"/>
        <v>26.486666666666668</v>
      </c>
      <c r="AI47" s="15">
        <f t="shared" si="17"/>
        <v>44.21666666666667</v>
      </c>
      <c r="AK47" s="3">
        <f t="shared" si="18"/>
        <v>34.18333333333333</v>
      </c>
      <c r="AL47" s="3">
        <f t="shared" si="19"/>
        <v>50.03333333333334</v>
      </c>
      <c r="AM47" s="3">
        <f t="shared" si="20"/>
        <v>44.375</v>
      </c>
    </row>
    <row r="48" spans="1:39" ht="12.75">
      <c r="A48">
        <v>1938</v>
      </c>
      <c r="B48" s="3">
        <v>20.3</v>
      </c>
      <c r="C48" s="3">
        <v>18.3</v>
      </c>
      <c r="D48" s="3">
        <v>34.4</v>
      </c>
      <c r="E48" s="3">
        <v>43.6</v>
      </c>
      <c r="F48" s="3">
        <v>51.7</v>
      </c>
      <c r="G48" s="3">
        <v>64</v>
      </c>
      <c r="H48" s="3">
        <v>69.6</v>
      </c>
      <c r="I48" s="3">
        <v>69.1</v>
      </c>
      <c r="J48" s="3">
        <v>62.1</v>
      </c>
      <c r="K48" s="3">
        <v>50.6</v>
      </c>
      <c r="L48" s="3">
        <v>27.7</v>
      </c>
      <c r="M48" s="3">
        <v>23.9</v>
      </c>
      <c r="N48" s="5">
        <v>44.6</v>
      </c>
      <c r="P48" s="3">
        <f t="shared" si="0"/>
        <v>44.60833333333334</v>
      </c>
      <c r="Q48" s="29">
        <f t="shared" si="1"/>
        <v>-0.008333333333339965</v>
      </c>
      <c r="R48" s="3">
        <f t="shared" si="13"/>
        <v>69.6</v>
      </c>
      <c r="S48" s="3">
        <f t="shared" si="14"/>
        <v>18.3</v>
      </c>
      <c r="T48" s="4">
        <f t="shared" si="15"/>
        <v>12</v>
      </c>
      <c r="V48" s="14">
        <f t="shared" si="2"/>
        <v>43.23333333333333</v>
      </c>
      <c r="W48" s="15">
        <f t="shared" si="3"/>
        <v>43.28666666666667</v>
      </c>
      <c r="X48" s="14">
        <f t="shared" si="4"/>
        <v>67.56666666666666</v>
      </c>
      <c r="Y48" s="15">
        <f t="shared" si="5"/>
        <v>68.46666666666667</v>
      </c>
      <c r="Z48" s="14">
        <f t="shared" si="6"/>
        <v>46.800000000000004</v>
      </c>
      <c r="AA48" s="15">
        <f t="shared" si="7"/>
        <v>46.306666666666665</v>
      </c>
      <c r="AB48" s="14">
        <f t="shared" si="8"/>
        <v>19.8</v>
      </c>
      <c r="AC48" s="15">
        <f t="shared" si="9"/>
        <v>19.006666666666668</v>
      </c>
      <c r="AD48" s="15">
        <f t="shared" si="10"/>
        <v>43.77666666666667</v>
      </c>
      <c r="AE48" s="15">
        <f t="shared" si="21"/>
        <v>60.01666666666667</v>
      </c>
      <c r="AF48" s="15">
        <f t="shared" si="11"/>
        <v>60.766666666666666</v>
      </c>
      <c r="AG48" s="15">
        <f t="shared" si="16"/>
        <v>28.2</v>
      </c>
      <c r="AH48" s="15">
        <f t="shared" si="12"/>
        <v>27.763333333333332</v>
      </c>
      <c r="AI48" s="15">
        <f t="shared" si="17"/>
        <v>44.35</v>
      </c>
      <c r="AK48" s="3">
        <f t="shared" si="18"/>
        <v>38.71666666666667</v>
      </c>
      <c r="AL48" s="3">
        <f t="shared" si="19"/>
        <v>50.49999999999999</v>
      </c>
      <c r="AM48" s="3">
        <f t="shared" si="20"/>
        <v>44.425</v>
      </c>
    </row>
    <row r="49" spans="1:39" ht="12.75">
      <c r="A49">
        <v>1939</v>
      </c>
      <c r="B49" s="3">
        <v>24.1</v>
      </c>
      <c r="C49" s="3">
        <v>11.4</v>
      </c>
      <c r="D49" s="3">
        <v>31.5</v>
      </c>
      <c r="E49" s="3">
        <v>44.3</v>
      </c>
      <c r="F49" s="3">
        <v>58.5</v>
      </c>
      <c r="G49" s="3">
        <v>60.3</v>
      </c>
      <c r="H49" s="3">
        <v>72.3</v>
      </c>
      <c r="I49" s="3">
        <v>67.5</v>
      </c>
      <c r="J49" s="3">
        <v>60.1</v>
      </c>
      <c r="K49" s="3">
        <v>45.7</v>
      </c>
      <c r="L49" s="3">
        <v>36.5</v>
      </c>
      <c r="M49" s="3">
        <v>30</v>
      </c>
      <c r="N49" s="5">
        <v>45.2</v>
      </c>
      <c r="P49" s="3">
        <f t="shared" si="0"/>
        <v>45.18333333333334</v>
      </c>
      <c r="Q49" s="29">
        <f t="shared" si="1"/>
        <v>0.01666666666666572</v>
      </c>
      <c r="R49" s="3">
        <f t="shared" si="13"/>
        <v>72.3</v>
      </c>
      <c r="S49" s="3">
        <f t="shared" si="14"/>
        <v>11.4</v>
      </c>
      <c r="T49" s="4">
        <f t="shared" si="15"/>
        <v>12</v>
      </c>
      <c r="V49" s="14">
        <f t="shared" si="2"/>
        <v>44.76666666666667</v>
      </c>
      <c r="W49" s="15">
        <f t="shared" si="3"/>
        <v>43.373333333333335</v>
      </c>
      <c r="X49" s="14">
        <f t="shared" si="4"/>
        <v>66.7</v>
      </c>
      <c r="Y49" s="15">
        <f t="shared" si="5"/>
        <v>67.6</v>
      </c>
      <c r="Z49" s="14">
        <f t="shared" si="6"/>
        <v>47.43333333333334</v>
      </c>
      <c r="AA49" s="15">
        <f t="shared" si="7"/>
        <v>46.2</v>
      </c>
      <c r="AB49" s="14">
        <f t="shared" si="8"/>
        <v>20.400000000000002</v>
      </c>
      <c r="AC49" s="15">
        <f t="shared" si="9"/>
        <v>20.660000000000004</v>
      </c>
      <c r="AD49" s="15">
        <f t="shared" si="10"/>
        <v>44.105000000000004</v>
      </c>
      <c r="AE49" s="15">
        <f t="shared" si="21"/>
        <v>60.5</v>
      </c>
      <c r="AF49" s="15">
        <f t="shared" si="11"/>
        <v>60.239999999999995</v>
      </c>
      <c r="AG49" s="15">
        <f t="shared" si="16"/>
        <v>29.183333333333334</v>
      </c>
      <c r="AH49" s="15">
        <f t="shared" si="12"/>
        <v>28.75</v>
      </c>
      <c r="AI49" s="15">
        <f t="shared" si="17"/>
        <v>44.916666666666664</v>
      </c>
      <c r="AK49" s="3">
        <f t="shared" si="18"/>
        <v>38.35</v>
      </c>
      <c r="AL49" s="3">
        <f t="shared" si="19"/>
        <v>52.01666666666667</v>
      </c>
      <c r="AM49" s="3">
        <f t="shared" si="20"/>
        <v>44.65833333333333</v>
      </c>
    </row>
    <row r="50" spans="1:39" ht="12.75">
      <c r="A50">
        <v>1940</v>
      </c>
      <c r="B50" s="3">
        <v>9.6</v>
      </c>
      <c r="C50" s="3">
        <v>21.6</v>
      </c>
      <c r="D50" s="3">
        <v>31.7</v>
      </c>
      <c r="E50" s="3">
        <v>41</v>
      </c>
      <c r="F50" s="3">
        <v>55.3</v>
      </c>
      <c r="G50" s="3">
        <v>64.6</v>
      </c>
      <c r="H50" s="3">
        <v>72.2</v>
      </c>
      <c r="I50" s="3">
        <v>68.2</v>
      </c>
      <c r="J50" s="3">
        <v>62.6</v>
      </c>
      <c r="K50" s="3">
        <v>51</v>
      </c>
      <c r="L50" s="3">
        <v>25.6</v>
      </c>
      <c r="M50" s="3">
        <v>25.1</v>
      </c>
      <c r="N50" s="5">
        <v>44</v>
      </c>
      <c r="P50" s="3">
        <f t="shared" si="0"/>
        <v>44.041666666666664</v>
      </c>
      <c r="Q50" s="29">
        <f t="shared" si="1"/>
        <v>-0.0416666666666643</v>
      </c>
      <c r="R50" s="3">
        <f t="shared" si="13"/>
        <v>72.2</v>
      </c>
      <c r="S50" s="3">
        <f t="shared" si="14"/>
        <v>9.6</v>
      </c>
      <c r="T50" s="4">
        <f t="shared" si="15"/>
        <v>12</v>
      </c>
      <c r="V50" s="14">
        <f t="shared" si="2"/>
        <v>42.666666666666664</v>
      </c>
      <c r="W50" s="15">
        <f t="shared" si="3"/>
        <v>43.43333333333333</v>
      </c>
      <c r="X50" s="14">
        <f t="shared" si="4"/>
        <v>68.33333333333333</v>
      </c>
      <c r="Y50" s="15">
        <f t="shared" si="5"/>
        <v>66.98666666666666</v>
      </c>
      <c r="Z50" s="14">
        <f t="shared" si="6"/>
        <v>46.4</v>
      </c>
      <c r="AA50" s="15">
        <f t="shared" si="7"/>
        <v>45.986666666666665</v>
      </c>
      <c r="AB50" s="14">
        <f t="shared" si="8"/>
        <v>22.566666666666666</v>
      </c>
      <c r="AC50" s="15">
        <f t="shared" si="9"/>
        <v>20.56666666666667</v>
      </c>
      <c r="AD50" s="15">
        <f t="shared" si="10"/>
        <v>44.285000000000004</v>
      </c>
      <c r="AE50" s="15">
        <f t="shared" si="21"/>
        <v>60.65</v>
      </c>
      <c r="AF50" s="15">
        <f t="shared" si="11"/>
        <v>59.74333333333334</v>
      </c>
      <c r="AG50" s="15">
        <f t="shared" si="16"/>
        <v>29.149999999999995</v>
      </c>
      <c r="AH50" s="15">
        <f t="shared" si="12"/>
        <v>28.383333333333333</v>
      </c>
      <c r="AI50" s="15">
        <f t="shared" si="17"/>
        <v>44.37499999999999</v>
      </c>
      <c r="AK50" s="3">
        <f t="shared" si="18"/>
        <v>37.3</v>
      </c>
      <c r="AL50" s="3">
        <f t="shared" si="19"/>
        <v>50.78333333333334</v>
      </c>
      <c r="AM50" s="3">
        <f t="shared" si="20"/>
        <v>45.150000000000006</v>
      </c>
    </row>
    <row r="51" spans="1:39" ht="12.75">
      <c r="A51">
        <v>1941</v>
      </c>
      <c r="B51" s="3">
        <v>20</v>
      </c>
      <c r="C51" s="3">
        <v>22.6</v>
      </c>
      <c r="D51" s="3">
        <v>30.6</v>
      </c>
      <c r="E51" s="3">
        <v>43.8</v>
      </c>
      <c r="F51" s="3">
        <v>57.4</v>
      </c>
      <c r="G51" s="3">
        <v>62.7</v>
      </c>
      <c r="H51" s="3">
        <v>70.4</v>
      </c>
      <c r="I51" s="3">
        <v>68.2</v>
      </c>
      <c r="J51" s="3">
        <v>55.1</v>
      </c>
      <c r="K51" s="3">
        <v>44.8</v>
      </c>
      <c r="L51" s="3">
        <v>34.1</v>
      </c>
      <c r="M51" s="3">
        <v>25.3</v>
      </c>
      <c r="N51" s="5">
        <v>44.6</v>
      </c>
      <c r="P51" s="3">
        <f t="shared" si="0"/>
        <v>44.583333333333336</v>
      </c>
      <c r="Q51" s="29">
        <f t="shared" si="1"/>
        <v>0.01666666666666572</v>
      </c>
      <c r="R51" s="3">
        <f t="shared" si="13"/>
        <v>70.4</v>
      </c>
      <c r="S51" s="3">
        <f t="shared" si="14"/>
        <v>20</v>
      </c>
      <c r="T51" s="4">
        <f t="shared" si="15"/>
        <v>12</v>
      </c>
      <c r="V51" s="14">
        <f t="shared" si="2"/>
        <v>43.93333333333334</v>
      </c>
      <c r="W51" s="15">
        <f t="shared" si="3"/>
        <v>42.873333333333335</v>
      </c>
      <c r="X51" s="14">
        <f t="shared" si="4"/>
        <v>67.10000000000001</v>
      </c>
      <c r="Y51" s="15">
        <f t="shared" si="5"/>
        <v>66.75333333333333</v>
      </c>
      <c r="Z51" s="14">
        <f t="shared" si="6"/>
        <v>44.666666666666664</v>
      </c>
      <c r="AA51" s="15">
        <f t="shared" si="7"/>
        <v>45.82666666666667</v>
      </c>
      <c r="AB51" s="14">
        <f t="shared" si="8"/>
        <v>20.900000000000002</v>
      </c>
      <c r="AC51" s="15">
        <f t="shared" si="9"/>
        <v>21.1</v>
      </c>
      <c r="AD51" s="15">
        <f t="shared" si="10"/>
        <v>44.01833333333333</v>
      </c>
      <c r="AE51" s="15">
        <f t="shared" si="21"/>
        <v>59.6</v>
      </c>
      <c r="AF51" s="15">
        <f t="shared" si="11"/>
        <v>59.54333333333333</v>
      </c>
      <c r="AG51" s="15">
        <f t="shared" si="16"/>
        <v>28.799999999999997</v>
      </c>
      <c r="AH51" s="15">
        <f t="shared" si="12"/>
        <v>28.47333333333333</v>
      </c>
      <c r="AI51" s="15">
        <f t="shared" si="17"/>
        <v>43.375</v>
      </c>
      <c r="AK51" s="3">
        <f t="shared" si="18"/>
        <v>39.51666666666667</v>
      </c>
      <c r="AL51" s="3">
        <f t="shared" si="19"/>
        <v>49.650000000000006</v>
      </c>
      <c r="AM51" s="3">
        <f t="shared" si="20"/>
        <v>43.55833333333334</v>
      </c>
    </row>
    <row r="52" spans="1:39" ht="12.75">
      <c r="A52">
        <v>1942</v>
      </c>
      <c r="B52" s="3">
        <v>19.3</v>
      </c>
      <c r="C52" s="3">
        <v>18.1</v>
      </c>
      <c r="D52" s="3">
        <v>31.2</v>
      </c>
      <c r="E52" s="3">
        <v>46.4</v>
      </c>
      <c r="F52" s="3">
        <v>50.1</v>
      </c>
      <c r="G52" s="3">
        <v>59.7</v>
      </c>
      <c r="H52" s="3">
        <v>68.9</v>
      </c>
      <c r="I52" s="3">
        <v>67.1</v>
      </c>
      <c r="J52" s="3">
        <v>55.5</v>
      </c>
      <c r="K52" s="3">
        <v>46.9</v>
      </c>
      <c r="L52" s="3">
        <v>31.5</v>
      </c>
      <c r="M52" s="3">
        <v>21.4</v>
      </c>
      <c r="N52" s="5">
        <v>43</v>
      </c>
      <c r="P52" s="3">
        <f t="shared" si="0"/>
        <v>43.00833333333333</v>
      </c>
      <c r="Q52" s="29">
        <f t="shared" si="1"/>
        <v>-0.00833333333333286</v>
      </c>
      <c r="R52" s="3">
        <f t="shared" si="13"/>
        <v>68.9</v>
      </c>
      <c r="S52" s="3">
        <f t="shared" si="14"/>
        <v>18.1</v>
      </c>
      <c r="T52" s="4">
        <f t="shared" si="15"/>
        <v>12</v>
      </c>
      <c r="V52" s="14">
        <f t="shared" si="2"/>
        <v>42.56666666666666</v>
      </c>
      <c r="W52" s="15">
        <f t="shared" si="3"/>
        <v>42.03333333333333</v>
      </c>
      <c r="X52" s="14">
        <f t="shared" si="4"/>
        <v>65.23333333333333</v>
      </c>
      <c r="Y52" s="15">
        <f t="shared" si="5"/>
        <v>66.32000000000001</v>
      </c>
      <c r="Z52" s="14">
        <f t="shared" si="6"/>
        <v>44.63333333333333</v>
      </c>
      <c r="AA52" s="15">
        <f t="shared" si="7"/>
        <v>45.48</v>
      </c>
      <c r="AB52" s="14">
        <f t="shared" si="8"/>
        <v>19.166666666666668</v>
      </c>
      <c r="AC52" s="15">
        <f t="shared" si="9"/>
        <v>21.240000000000002</v>
      </c>
      <c r="AD52" s="15">
        <f t="shared" si="10"/>
        <v>43.568333333333335</v>
      </c>
      <c r="AE52" s="15">
        <f t="shared" si="21"/>
        <v>57.949999999999996</v>
      </c>
      <c r="AF52" s="15">
        <f t="shared" si="11"/>
        <v>59.07333333333334</v>
      </c>
      <c r="AG52" s="15">
        <f t="shared" si="16"/>
        <v>26.583333333333332</v>
      </c>
      <c r="AH52" s="15">
        <f t="shared" si="12"/>
        <v>28.563333333333333</v>
      </c>
      <c r="AI52" s="15">
        <f t="shared" si="17"/>
        <v>42.800000000000004</v>
      </c>
      <c r="AK52" s="3">
        <f t="shared" si="18"/>
        <v>37.46666666666667</v>
      </c>
      <c r="AL52" s="3">
        <f t="shared" si="19"/>
        <v>48.54999999999999</v>
      </c>
      <c r="AM52" s="3">
        <f t="shared" si="20"/>
        <v>42.40833333333333</v>
      </c>
    </row>
    <row r="53" spans="1:39" ht="12.75">
      <c r="A53">
        <v>1943</v>
      </c>
      <c r="B53" s="3">
        <v>10.9</v>
      </c>
      <c r="C53" s="3">
        <v>25.2</v>
      </c>
      <c r="D53" s="3">
        <v>23.6</v>
      </c>
      <c r="E53" s="3">
        <v>47.6</v>
      </c>
      <c r="F53" s="3">
        <v>50.1</v>
      </c>
      <c r="G53" s="3">
        <v>60.2</v>
      </c>
      <c r="H53" s="3">
        <v>70.1</v>
      </c>
      <c r="I53" s="3">
        <v>68.9</v>
      </c>
      <c r="J53" s="3">
        <v>57.2</v>
      </c>
      <c r="K53" s="3">
        <v>48.2</v>
      </c>
      <c r="L53" s="3">
        <v>32.6</v>
      </c>
      <c r="M53" s="3">
        <v>24.7</v>
      </c>
      <c r="N53" s="5">
        <v>43.3</v>
      </c>
      <c r="P53" s="3">
        <f t="shared" si="0"/>
        <v>43.275000000000006</v>
      </c>
      <c r="Q53" s="29">
        <f t="shared" si="1"/>
        <v>0.024999999999991473</v>
      </c>
      <c r="R53" s="3">
        <f t="shared" si="13"/>
        <v>70.1</v>
      </c>
      <c r="S53" s="3">
        <f t="shared" si="14"/>
        <v>10.9</v>
      </c>
      <c r="T53" s="4">
        <f t="shared" si="15"/>
        <v>12</v>
      </c>
      <c r="V53" s="14">
        <f t="shared" si="2"/>
        <v>40.43333333333334</v>
      </c>
      <c r="W53" s="15">
        <f t="shared" si="3"/>
        <v>41.733333333333334</v>
      </c>
      <c r="X53" s="14">
        <f t="shared" si="4"/>
        <v>66.4</v>
      </c>
      <c r="Y53" s="15">
        <f t="shared" si="5"/>
        <v>65.52</v>
      </c>
      <c r="Z53" s="14">
        <f t="shared" si="6"/>
        <v>46</v>
      </c>
      <c r="AA53" s="15">
        <f t="shared" si="7"/>
        <v>45.026666666666664</v>
      </c>
      <c r="AB53" s="14">
        <f t="shared" si="8"/>
        <v>22.46666666666667</v>
      </c>
      <c r="AC53" s="15">
        <f t="shared" si="9"/>
        <v>20.8</v>
      </c>
      <c r="AD53" s="15">
        <f t="shared" si="10"/>
        <v>43.23166666666667</v>
      </c>
      <c r="AE53" s="15">
        <f t="shared" si="21"/>
        <v>59.01666666666666</v>
      </c>
      <c r="AF53" s="15">
        <f t="shared" si="11"/>
        <v>58.166666666666664</v>
      </c>
      <c r="AG53" s="15">
        <f t="shared" si="16"/>
        <v>28.650000000000002</v>
      </c>
      <c r="AH53" s="15">
        <f t="shared" si="12"/>
        <v>28.633333333333336</v>
      </c>
      <c r="AI53" s="15">
        <f t="shared" si="17"/>
        <v>43.4</v>
      </c>
      <c r="AK53" s="3">
        <f t="shared" si="18"/>
        <v>36.26666666666667</v>
      </c>
      <c r="AL53" s="3">
        <f t="shared" si="19"/>
        <v>50.28333333333333</v>
      </c>
      <c r="AM53" s="3">
        <f t="shared" si="20"/>
        <v>43.88333333333333</v>
      </c>
    </row>
    <row r="54" spans="1:39" ht="12.75">
      <c r="A54">
        <v>1944</v>
      </c>
      <c r="B54" s="3">
        <v>23.1</v>
      </c>
      <c r="C54" s="3">
        <v>19.6</v>
      </c>
      <c r="D54" s="3">
        <v>23.7</v>
      </c>
      <c r="E54" s="3">
        <v>41.4</v>
      </c>
      <c r="F54" s="3">
        <v>56.6</v>
      </c>
      <c r="G54" s="3">
        <v>60.5</v>
      </c>
      <c r="H54" s="3">
        <v>67.1</v>
      </c>
      <c r="I54" s="3">
        <v>66</v>
      </c>
      <c r="J54" s="3">
        <v>57.3</v>
      </c>
      <c r="K54" s="3">
        <v>49.4</v>
      </c>
      <c r="L54" s="3">
        <v>30.4</v>
      </c>
      <c r="M54" s="3">
        <v>20.1</v>
      </c>
      <c r="N54" s="5">
        <v>42.9</v>
      </c>
      <c r="P54" s="3">
        <f t="shared" si="0"/>
        <v>42.93333333333333</v>
      </c>
      <c r="Q54" s="29">
        <f t="shared" si="1"/>
        <v>-0.03333333333333144</v>
      </c>
      <c r="R54" s="3">
        <f t="shared" si="13"/>
        <v>67.1</v>
      </c>
      <c r="S54" s="3">
        <f t="shared" si="14"/>
        <v>19.6</v>
      </c>
      <c r="T54" s="4">
        <f t="shared" si="15"/>
        <v>12</v>
      </c>
      <c r="V54" s="14">
        <f t="shared" si="2"/>
        <v>40.56666666666666</v>
      </c>
      <c r="W54" s="15">
        <f t="shared" si="3"/>
        <v>42.120000000000005</v>
      </c>
      <c r="X54" s="14">
        <f t="shared" si="4"/>
        <v>64.53333333333333</v>
      </c>
      <c r="Y54" s="15">
        <f t="shared" si="5"/>
        <v>65.37333333333333</v>
      </c>
      <c r="Z54" s="14">
        <f t="shared" si="6"/>
        <v>45.699999999999996</v>
      </c>
      <c r="AA54" s="15">
        <f t="shared" si="7"/>
        <v>44.58666666666666</v>
      </c>
      <c r="AB54" s="14">
        <f t="shared" si="8"/>
        <v>21.1</v>
      </c>
      <c r="AC54" s="15">
        <f t="shared" si="9"/>
        <v>20.80666666666667</v>
      </c>
      <c r="AD54" s="15">
        <f t="shared" si="10"/>
        <v>43.19</v>
      </c>
      <c r="AE54" s="15">
        <f t="shared" si="21"/>
        <v>58.150000000000006</v>
      </c>
      <c r="AF54" s="15">
        <f t="shared" si="11"/>
        <v>58.08</v>
      </c>
      <c r="AG54" s="15">
        <f t="shared" si="16"/>
        <v>29.633333333333336</v>
      </c>
      <c r="AH54" s="15">
        <f t="shared" si="12"/>
        <v>28.243333333333332</v>
      </c>
      <c r="AI54" s="15">
        <f t="shared" si="17"/>
        <v>42.875</v>
      </c>
      <c r="AK54" s="3">
        <f t="shared" si="18"/>
        <v>37.483333333333334</v>
      </c>
      <c r="AL54" s="3">
        <f t="shared" si="19"/>
        <v>48.38333333333333</v>
      </c>
      <c r="AM54" s="3">
        <f t="shared" si="20"/>
        <v>42.80833333333333</v>
      </c>
    </row>
    <row r="55" spans="1:39" ht="12.75">
      <c r="A55">
        <v>1945</v>
      </c>
      <c r="B55" s="3">
        <v>20.8</v>
      </c>
      <c r="C55" s="3">
        <v>22.4</v>
      </c>
      <c r="D55" s="3">
        <v>34.7</v>
      </c>
      <c r="E55" s="3">
        <v>38.6</v>
      </c>
      <c r="F55" s="3">
        <v>50.2</v>
      </c>
      <c r="G55" s="3">
        <v>56.7</v>
      </c>
      <c r="H55" s="3">
        <v>68.7</v>
      </c>
      <c r="I55" s="3">
        <v>67.6</v>
      </c>
      <c r="J55" s="3">
        <v>54.9</v>
      </c>
      <c r="K55" s="3">
        <v>47.9</v>
      </c>
      <c r="L55" s="3">
        <v>29.6</v>
      </c>
      <c r="M55" s="3">
        <v>16.2</v>
      </c>
      <c r="N55" s="5">
        <v>42.4</v>
      </c>
      <c r="P55" s="3">
        <f t="shared" si="0"/>
        <v>42.35833333333333</v>
      </c>
      <c r="Q55" s="29">
        <f t="shared" si="1"/>
        <v>0.041666666666671404</v>
      </c>
      <c r="R55" s="3">
        <f t="shared" si="13"/>
        <v>68.7</v>
      </c>
      <c r="S55" s="3">
        <f t="shared" si="14"/>
        <v>16.2</v>
      </c>
      <c r="T55" s="4">
        <f t="shared" si="15"/>
        <v>12</v>
      </c>
      <c r="V55" s="14">
        <f t="shared" si="2"/>
        <v>41.16666666666667</v>
      </c>
      <c r="W55" s="15">
        <f t="shared" si="3"/>
        <v>41.693333333333335</v>
      </c>
      <c r="X55" s="14">
        <f t="shared" si="4"/>
        <v>64.33333333333333</v>
      </c>
      <c r="Y55" s="15">
        <f t="shared" si="5"/>
        <v>65.6</v>
      </c>
      <c r="Z55" s="14">
        <f t="shared" si="6"/>
        <v>44.13333333333333</v>
      </c>
      <c r="AA55" s="15">
        <f t="shared" si="7"/>
        <v>44.733333333333334</v>
      </c>
      <c r="AB55" s="14">
        <f t="shared" si="8"/>
        <v>20.366666666666667</v>
      </c>
      <c r="AC55" s="15">
        <f t="shared" si="9"/>
        <v>20.84666666666667</v>
      </c>
      <c r="AD55" s="15">
        <f t="shared" si="10"/>
        <v>43.22666666666667</v>
      </c>
      <c r="AE55" s="15">
        <f t="shared" si="21"/>
        <v>56.11666666666665</v>
      </c>
      <c r="AF55" s="15">
        <f t="shared" si="11"/>
        <v>58.18999999999998</v>
      </c>
      <c r="AG55" s="15">
        <f t="shared" si="16"/>
        <v>29.5</v>
      </c>
      <c r="AH55" s="15">
        <f t="shared" si="12"/>
        <v>28.296666666666663</v>
      </c>
      <c r="AI55" s="15">
        <f t="shared" si="17"/>
        <v>44.333333333333336</v>
      </c>
      <c r="AK55" s="3">
        <f t="shared" si="18"/>
        <v>37.23333333333333</v>
      </c>
      <c r="AL55" s="3">
        <f t="shared" si="19"/>
        <v>47.48333333333334</v>
      </c>
      <c r="AM55" s="3">
        <f t="shared" si="20"/>
        <v>44.16666666666667</v>
      </c>
    </row>
    <row r="56" spans="1:39" ht="12.75">
      <c r="A56">
        <v>1946</v>
      </c>
      <c r="B56" s="3">
        <v>21.3</v>
      </c>
      <c r="C56" s="3">
        <v>23.6</v>
      </c>
      <c r="D56" s="3">
        <v>38.4</v>
      </c>
      <c r="E56" s="3">
        <v>49.1</v>
      </c>
      <c r="F56" s="3">
        <v>50.1</v>
      </c>
      <c r="G56" s="3">
        <v>62.6</v>
      </c>
      <c r="H56" s="3">
        <v>70.5</v>
      </c>
      <c r="I56" s="3">
        <v>66</v>
      </c>
      <c r="J56" s="3">
        <v>56.7</v>
      </c>
      <c r="K56" s="3">
        <v>41.8</v>
      </c>
      <c r="L56" s="3">
        <v>28.9</v>
      </c>
      <c r="M56" s="3">
        <v>23.5</v>
      </c>
      <c r="N56" s="5">
        <v>44.4</v>
      </c>
      <c r="P56" s="3">
        <f t="shared" si="0"/>
        <v>44.375</v>
      </c>
      <c r="Q56" s="29">
        <f t="shared" si="1"/>
        <v>0.02499999999999858</v>
      </c>
      <c r="R56" s="3">
        <f t="shared" si="13"/>
        <v>70.5</v>
      </c>
      <c r="S56" s="3">
        <f t="shared" si="14"/>
        <v>21.3</v>
      </c>
      <c r="T56" s="4">
        <f t="shared" si="15"/>
        <v>12</v>
      </c>
      <c r="V56" s="14">
        <f t="shared" si="2"/>
        <v>45.86666666666667</v>
      </c>
      <c r="W56" s="15">
        <f t="shared" si="3"/>
        <v>41.913333333333334</v>
      </c>
      <c r="X56" s="14">
        <f t="shared" si="4"/>
        <v>66.36666666666666</v>
      </c>
      <c r="Y56" s="15">
        <f t="shared" si="5"/>
        <v>65.58000000000001</v>
      </c>
      <c r="Z56" s="14">
        <f t="shared" si="6"/>
        <v>42.46666666666667</v>
      </c>
      <c r="AA56" s="15">
        <f t="shared" si="7"/>
        <v>44.78000000000001</v>
      </c>
      <c r="AB56" s="14">
        <f t="shared" si="8"/>
        <v>20.933333333333334</v>
      </c>
      <c r="AC56" s="15">
        <f t="shared" si="9"/>
        <v>18.673333333333336</v>
      </c>
      <c r="AD56" s="15">
        <f t="shared" si="10"/>
        <v>43.141666666666666</v>
      </c>
      <c r="AE56" s="15">
        <f t="shared" si="21"/>
        <v>59.166666666666664</v>
      </c>
      <c r="AF56" s="15">
        <f t="shared" si="11"/>
        <v>58.39</v>
      </c>
      <c r="AG56" s="15">
        <f t="shared" si="16"/>
        <v>26.849999999999998</v>
      </c>
      <c r="AH56" s="15">
        <f t="shared" si="12"/>
        <v>27.25</v>
      </c>
      <c r="AI56" s="15">
        <f t="shared" si="17"/>
        <v>42.675000000000004</v>
      </c>
      <c r="AK56" s="3">
        <f t="shared" si="18"/>
        <v>40.85</v>
      </c>
      <c r="AL56" s="3">
        <f t="shared" si="19"/>
        <v>47.9</v>
      </c>
      <c r="AM56" s="3">
        <f t="shared" si="20"/>
        <v>42.21666666666667</v>
      </c>
    </row>
    <row r="57" spans="1:39" ht="12.75">
      <c r="A57">
        <v>1947</v>
      </c>
      <c r="B57" s="3">
        <v>20.8</v>
      </c>
      <c r="C57" s="3">
        <v>18.5</v>
      </c>
      <c r="D57" s="3">
        <v>27.6</v>
      </c>
      <c r="E57" s="3">
        <v>41.5</v>
      </c>
      <c r="F57" s="3">
        <v>52.2</v>
      </c>
      <c r="G57" s="3">
        <v>58.6</v>
      </c>
      <c r="H57" s="3">
        <v>70.2</v>
      </c>
      <c r="I57" s="3">
        <v>70.3</v>
      </c>
      <c r="J57" s="3">
        <v>58.2</v>
      </c>
      <c r="K57" s="3">
        <v>51.7</v>
      </c>
      <c r="L57" s="3">
        <v>26.2</v>
      </c>
      <c r="M57" s="3">
        <v>22.5</v>
      </c>
      <c r="N57" s="5">
        <v>43.2</v>
      </c>
      <c r="P57" s="3">
        <f t="shared" si="0"/>
        <v>43.19166666666666</v>
      </c>
      <c r="Q57" s="29">
        <f t="shared" si="1"/>
        <v>0.008333333333339965</v>
      </c>
      <c r="R57" s="3">
        <f t="shared" si="13"/>
        <v>70.3</v>
      </c>
      <c r="S57" s="3">
        <f t="shared" si="14"/>
        <v>18.5</v>
      </c>
      <c r="T57" s="4">
        <f t="shared" si="15"/>
        <v>12</v>
      </c>
      <c r="V57" s="14">
        <f t="shared" si="2"/>
        <v>40.43333333333333</v>
      </c>
      <c r="W57" s="15">
        <f t="shared" si="3"/>
        <v>42.61333333333333</v>
      </c>
      <c r="X57" s="14">
        <f t="shared" si="4"/>
        <v>66.36666666666667</v>
      </c>
      <c r="Y57" s="15">
        <f t="shared" si="5"/>
        <v>66.14666666666668</v>
      </c>
      <c r="Z57" s="14">
        <f t="shared" si="6"/>
        <v>45.36666666666667</v>
      </c>
      <c r="AA57" s="15">
        <f t="shared" si="7"/>
        <v>44.986666666666665</v>
      </c>
      <c r="AB57" s="14">
        <f t="shared" si="8"/>
        <v>19.366666666666667</v>
      </c>
      <c r="AC57" s="15">
        <f t="shared" si="9"/>
        <v>17.393333333333334</v>
      </c>
      <c r="AD57" s="15">
        <f t="shared" si="10"/>
        <v>43.06999999999999</v>
      </c>
      <c r="AE57" s="15">
        <f t="shared" si="21"/>
        <v>58.5</v>
      </c>
      <c r="AF57" s="15">
        <f t="shared" si="11"/>
        <v>58.82333333333334</v>
      </c>
      <c r="AG57" s="15">
        <f t="shared" si="16"/>
        <v>26.849999999999998</v>
      </c>
      <c r="AH57" s="15">
        <f t="shared" si="12"/>
        <v>26.443333333333335</v>
      </c>
      <c r="AI57" s="15">
        <f t="shared" si="17"/>
        <v>43.43333333333333</v>
      </c>
      <c r="AK57" s="3">
        <f t="shared" si="18"/>
        <v>36.53333333333334</v>
      </c>
      <c r="AL57" s="3">
        <f t="shared" si="19"/>
        <v>49.849999999999994</v>
      </c>
      <c r="AM57" s="3">
        <f t="shared" si="20"/>
        <v>43.46666666666667</v>
      </c>
    </row>
    <row r="58" spans="1:39" ht="12.75">
      <c r="A58">
        <v>1948</v>
      </c>
      <c r="B58" s="3">
        <v>18.5</v>
      </c>
      <c r="C58" s="3">
        <v>17.1</v>
      </c>
      <c r="D58" s="3">
        <v>25.1</v>
      </c>
      <c r="E58" s="3">
        <v>44.8</v>
      </c>
      <c r="F58" s="3">
        <v>54.7</v>
      </c>
      <c r="G58" s="3">
        <v>62.3</v>
      </c>
      <c r="H58" s="3">
        <v>68.4</v>
      </c>
      <c r="I58" s="3">
        <v>68.2</v>
      </c>
      <c r="J58" s="3">
        <v>61.7</v>
      </c>
      <c r="K58" s="3">
        <v>46.6</v>
      </c>
      <c r="L58" s="3">
        <v>30.4</v>
      </c>
      <c r="M58" s="3">
        <v>16.4</v>
      </c>
      <c r="N58" s="5">
        <v>42.9</v>
      </c>
      <c r="P58" s="3">
        <f t="shared" si="0"/>
        <v>42.849999999999994</v>
      </c>
      <c r="Q58" s="29">
        <f t="shared" si="1"/>
        <v>0.05000000000000426</v>
      </c>
      <c r="R58" s="3">
        <f t="shared" si="13"/>
        <v>68.4</v>
      </c>
      <c r="S58" s="3">
        <f t="shared" si="14"/>
        <v>16.4</v>
      </c>
      <c r="T58" s="4">
        <f t="shared" si="15"/>
        <v>12</v>
      </c>
      <c r="V58" s="14">
        <f t="shared" si="2"/>
        <v>41.53333333333334</v>
      </c>
      <c r="W58" s="15">
        <f t="shared" si="3"/>
        <v>41.906666666666666</v>
      </c>
      <c r="X58" s="14">
        <f t="shared" si="4"/>
        <v>66.3</v>
      </c>
      <c r="Y58" s="15">
        <f t="shared" si="5"/>
        <v>66.00000000000001</v>
      </c>
      <c r="Z58" s="14">
        <f t="shared" si="6"/>
        <v>46.23333333333334</v>
      </c>
      <c r="AA58" s="15">
        <f t="shared" si="7"/>
        <v>45.08</v>
      </c>
      <c r="AB58" s="14">
        <f t="shared" si="8"/>
        <v>11.6</v>
      </c>
      <c r="AC58" s="15">
        <f t="shared" si="9"/>
        <v>17.259999999999998</v>
      </c>
      <c r="AD58" s="15">
        <f t="shared" si="10"/>
        <v>42.70166666666667</v>
      </c>
      <c r="AE58" s="15">
        <f t="shared" si="21"/>
        <v>60.01666666666667</v>
      </c>
      <c r="AF58" s="15">
        <f t="shared" si="11"/>
        <v>58.74666666666667</v>
      </c>
      <c r="AG58" s="15">
        <f t="shared" si="16"/>
        <v>23.416666666666668</v>
      </c>
      <c r="AH58" s="15">
        <f t="shared" si="12"/>
        <v>25.809999999999995</v>
      </c>
      <c r="AI58" s="15">
        <f t="shared" si="17"/>
        <v>41.86666666666667</v>
      </c>
      <c r="AK58" s="3">
        <f t="shared" si="18"/>
        <v>37.083333333333336</v>
      </c>
      <c r="AL58" s="3">
        <f t="shared" si="19"/>
        <v>48.61666666666667</v>
      </c>
      <c r="AM58" s="3">
        <f t="shared" si="20"/>
        <v>42.09166666666667</v>
      </c>
    </row>
    <row r="59" spans="1:39" ht="12.75">
      <c r="A59">
        <v>1949</v>
      </c>
      <c r="B59" s="3">
        <v>5.3</v>
      </c>
      <c r="C59" s="3">
        <v>13.1</v>
      </c>
      <c r="D59" s="3">
        <v>28.7</v>
      </c>
      <c r="E59" s="3">
        <v>47.2</v>
      </c>
      <c r="F59" s="3">
        <v>56.3</v>
      </c>
      <c r="G59" s="3">
        <v>62.8</v>
      </c>
      <c r="H59" s="3">
        <v>69.7</v>
      </c>
      <c r="I59" s="3">
        <v>69.6</v>
      </c>
      <c r="J59" s="3">
        <v>56.3</v>
      </c>
      <c r="K59" s="3">
        <v>43.6</v>
      </c>
      <c r="L59" s="3">
        <v>40.3</v>
      </c>
      <c r="M59" s="3">
        <v>18</v>
      </c>
      <c r="N59" s="5">
        <v>42.6</v>
      </c>
      <c r="P59" s="3">
        <f t="shared" si="0"/>
        <v>42.574999999999996</v>
      </c>
      <c r="Q59" s="29">
        <f t="shared" si="1"/>
        <v>0.025000000000005684</v>
      </c>
      <c r="R59" s="3">
        <f t="shared" si="13"/>
        <v>69.7</v>
      </c>
      <c r="S59" s="3">
        <f t="shared" si="14"/>
        <v>5.3</v>
      </c>
      <c r="T59" s="4">
        <f t="shared" si="15"/>
        <v>12</v>
      </c>
      <c r="V59" s="14">
        <f t="shared" si="2"/>
        <v>44.06666666666666</v>
      </c>
      <c r="W59" s="15">
        <f t="shared" si="3"/>
        <v>40.42</v>
      </c>
      <c r="X59" s="14">
        <f t="shared" si="4"/>
        <v>67.36666666666666</v>
      </c>
      <c r="Y59" s="15">
        <f t="shared" si="5"/>
        <v>65.36666666666667</v>
      </c>
      <c r="Z59" s="14">
        <f t="shared" si="6"/>
        <v>46.73333333333333</v>
      </c>
      <c r="AA59" s="15">
        <f t="shared" si="7"/>
        <v>44.9</v>
      </c>
      <c r="AB59" s="14">
        <f t="shared" si="8"/>
        <v>14.700000000000001</v>
      </c>
      <c r="AC59" s="15">
        <f t="shared" si="9"/>
        <v>16.44</v>
      </c>
      <c r="AD59" s="15">
        <f t="shared" si="10"/>
        <v>41.821666666666665</v>
      </c>
      <c r="AE59" s="15">
        <f t="shared" si="21"/>
        <v>60.31666666666667</v>
      </c>
      <c r="AF59" s="15">
        <f t="shared" si="11"/>
        <v>58.14000000000001</v>
      </c>
      <c r="AG59" s="15">
        <f t="shared" si="16"/>
        <v>25.599999999999998</v>
      </c>
      <c r="AH59" s="15">
        <f t="shared" si="12"/>
        <v>25.29</v>
      </c>
      <c r="AI59" s="15">
        <f t="shared" si="17"/>
        <v>40.66666666666667</v>
      </c>
      <c r="AK59" s="3">
        <f t="shared" si="18"/>
        <v>35.56666666666666</v>
      </c>
      <c r="AL59" s="3">
        <f t="shared" si="19"/>
        <v>49.583333333333336</v>
      </c>
      <c r="AM59" s="3">
        <f t="shared" si="20"/>
        <v>41.475</v>
      </c>
    </row>
    <row r="60" spans="1:39" ht="12.75">
      <c r="A60">
        <v>1950</v>
      </c>
      <c r="B60" s="3">
        <v>4.1</v>
      </c>
      <c r="C60" s="3">
        <v>22</v>
      </c>
      <c r="D60" s="3">
        <v>25.6</v>
      </c>
      <c r="E60" s="3">
        <v>37.9</v>
      </c>
      <c r="F60" s="3">
        <v>49.4</v>
      </c>
      <c r="G60" s="3">
        <v>61.2</v>
      </c>
      <c r="H60" s="3">
        <v>65.3</v>
      </c>
      <c r="I60" s="3">
        <v>64.3</v>
      </c>
      <c r="J60" s="3">
        <v>56.3</v>
      </c>
      <c r="K60" s="3">
        <v>49.1</v>
      </c>
      <c r="L60" s="3">
        <v>28.4</v>
      </c>
      <c r="M60" s="3">
        <v>22.6</v>
      </c>
      <c r="N60" s="5">
        <v>40.5</v>
      </c>
      <c r="P60" s="3">
        <f t="shared" si="0"/>
        <v>40.51666666666667</v>
      </c>
      <c r="Q60" s="29">
        <f t="shared" si="1"/>
        <v>-0.016666666666672825</v>
      </c>
      <c r="R60" s="3">
        <f t="shared" si="13"/>
        <v>65.3</v>
      </c>
      <c r="S60" s="3">
        <f t="shared" si="14"/>
        <v>4.1</v>
      </c>
      <c r="T60" s="4">
        <f t="shared" si="15"/>
        <v>12</v>
      </c>
      <c r="V60" s="14">
        <f t="shared" si="2"/>
        <v>37.63333333333333</v>
      </c>
      <c r="W60" s="15">
        <f t="shared" si="3"/>
        <v>40.61333333333333</v>
      </c>
      <c r="X60" s="14">
        <f t="shared" si="4"/>
        <v>63.6</v>
      </c>
      <c r="Y60" s="15">
        <f t="shared" si="5"/>
        <v>65.46666666666667</v>
      </c>
      <c r="Z60" s="14">
        <f t="shared" si="6"/>
        <v>44.6</v>
      </c>
      <c r="AA60" s="15">
        <f t="shared" si="7"/>
        <v>44.913333333333334</v>
      </c>
      <c r="AB60" s="14">
        <f t="shared" si="8"/>
        <v>19.7</v>
      </c>
      <c r="AC60" s="15">
        <f t="shared" si="9"/>
        <v>17.406666666666666</v>
      </c>
      <c r="AD60" s="15">
        <f t="shared" si="10"/>
        <v>41.86666666666666</v>
      </c>
      <c r="AE60" s="15">
        <f t="shared" si="21"/>
        <v>55.73333333333334</v>
      </c>
      <c r="AF60" s="15">
        <f t="shared" si="11"/>
        <v>58.510000000000005</v>
      </c>
      <c r="AG60" s="15">
        <f t="shared" si="16"/>
        <v>26.333333333333332</v>
      </c>
      <c r="AH60" s="15">
        <f t="shared" si="12"/>
        <v>25.95333333333333</v>
      </c>
      <c r="AI60" s="15">
        <f t="shared" si="17"/>
        <v>41.233333333333334</v>
      </c>
      <c r="AK60" s="3">
        <f t="shared" si="18"/>
        <v>33.36666666666667</v>
      </c>
      <c r="AL60" s="3">
        <f t="shared" si="19"/>
        <v>47.666666666666664</v>
      </c>
      <c r="AM60" s="3">
        <f t="shared" si="20"/>
        <v>41.20833333333333</v>
      </c>
    </row>
    <row r="61" spans="1:39" ht="12.75">
      <c r="A61">
        <v>1951</v>
      </c>
      <c r="B61" s="3">
        <v>14.1</v>
      </c>
      <c r="C61" s="3">
        <v>22.4</v>
      </c>
      <c r="D61" s="3">
        <v>21.4</v>
      </c>
      <c r="E61" s="3">
        <v>39.6</v>
      </c>
      <c r="F61" s="3">
        <v>54.3</v>
      </c>
      <c r="G61" s="3">
        <v>56.7</v>
      </c>
      <c r="H61" s="3">
        <v>67.9</v>
      </c>
      <c r="I61" s="3">
        <v>65</v>
      </c>
      <c r="J61" s="3">
        <v>53.3</v>
      </c>
      <c r="K61" s="3">
        <v>43.3</v>
      </c>
      <c r="L61" s="3">
        <v>28.1</v>
      </c>
      <c r="M61" s="3">
        <v>13.6</v>
      </c>
      <c r="N61" s="5">
        <v>40</v>
      </c>
      <c r="P61" s="3">
        <f t="shared" si="0"/>
        <v>39.975</v>
      </c>
      <c r="Q61" s="29">
        <f t="shared" si="1"/>
        <v>0.02499999999999858</v>
      </c>
      <c r="R61" s="3">
        <f t="shared" si="13"/>
        <v>67.9</v>
      </c>
      <c r="S61" s="3">
        <f t="shared" si="14"/>
        <v>13.6</v>
      </c>
      <c r="T61" s="4">
        <f t="shared" si="15"/>
        <v>12</v>
      </c>
      <c r="V61" s="14">
        <f t="shared" si="2"/>
        <v>38.43333333333333</v>
      </c>
      <c r="W61" s="15">
        <f t="shared" si="3"/>
        <v>40.373333333333335</v>
      </c>
      <c r="X61" s="14">
        <f t="shared" si="4"/>
        <v>63.20000000000001</v>
      </c>
      <c r="Y61" s="15">
        <f t="shared" si="5"/>
        <v>65.63333333333334</v>
      </c>
      <c r="Z61" s="14">
        <f t="shared" si="6"/>
        <v>41.56666666666666</v>
      </c>
      <c r="AA61" s="15">
        <f t="shared" si="7"/>
        <v>45.46666666666666</v>
      </c>
      <c r="AB61" s="14">
        <f t="shared" si="8"/>
        <v>16.833333333333332</v>
      </c>
      <c r="AC61" s="15">
        <f t="shared" si="9"/>
        <v>19.94</v>
      </c>
      <c r="AD61" s="15">
        <f t="shared" si="10"/>
        <v>42.358333333333334</v>
      </c>
      <c r="AE61" s="15">
        <f t="shared" si="21"/>
        <v>56.13333333333333</v>
      </c>
      <c r="AF61" s="15">
        <f t="shared" si="11"/>
        <v>58.129999999999995</v>
      </c>
      <c r="AG61" s="15">
        <f t="shared" si="16"/>
        <v>24.25</v>
      </c>
      <c r="AH61" s="15">
        <f t="shared" si="12"/>
        <v>27.486666666666668</v>
      </c>
      <c r="AI61" s="15">
        <f t="shared" si="17"/>
        <v>42.300000000000004</v>
      </c>
      <c r="AK61" s="3">
        <f t="shared" si="18"/>
        <v>34.75</v>
      </c>
      <c r="AL61" s="3">
        <f t="shared" si="19"/>
        <v>45.20000000000001</v>
      </c>
      <c r="AM61" s="3">
        <f t="shared" si="20"/>
        <v>41.45</v>
      </c>
    </row>
    <row r="62" spans="1:39" ht="12.75">
      <c r="A62">
        <v>1952</v>
      </c>
      <c r="B62" s="3">
        <v>13.9</v>
      </c>
      <c r="C62" s="3">
        <v>23</v>
      </c>
      <c r="D62" s="3">
        <v>23.6</v>
      </c>
      <c r="E62" s="3">
        <v>46.3</v>
      </c>
      <c r="F62" s="3">
        <v>54.3</v>
      </c>
      <c r="G62" s="3">
        <v>65.1</v>
      </c>
      <c r="H62" s="3">
        <v>68.1</v>
      </c>
      <c r="I62" s="3">
        <v>67.4</v>
      </c>
      <c r="J62" s="3">
        <v>60.9</v>
      </c>
      <c r="K62" s="3">
        <v>46.1</v>
      </c>
      <c r="L62" s="3">
        <v>29.3</v>
      </c>
      <c r="M62" s="3">
        <v>23</v>
      </c>
      <c r="N62" s="5">
        <v>43.4</v>
      </c>
      <c r="P62" s="3">
        <f t="shared" si="0"/>
        <v>43.416666666666664</v>
      </c>
      <c r="Q62" s="29">
        <f t="shared" si="1"/>
        <v>-0.01666666666666572</v>
      </c>
      <c r="R62" s="3">
        <f t="shared" si="13"/>
        <v>68.1</v>
      </c>
      <c r="S62" s="3">
        <f t="shared" si="14"/>
        <v>13.9</v>
      </c>
      <c r="T62" s="4">
        <f t="shared" si="15"/>
        <v>12</v>
      </c>
      <c r="V62" s="14">
        <f t="shared" si="2"/>
        <v>41.4</v>
      </c>
      <c r="W62" s="15">
        <f t="shared" si="3"/>
        <v>39.57333333333334</v>
      </c>
      <c r="X62" s="14">
        <f t="shared" si="4"/>
        <v>66.86666666666666</v>
      </c>
      <c r="Y62" s="15">
        <f t="shared" si="5"/>
        <v>65.51333333333334</v>
      </c>
      <c r="Z62" s="14">
        <f t="shared" si="6"/>
        <v>45.43333333333334</v>
      </c>
      <c r="AA62" s="15">
        <f t="shared" si="7"/>
        <v>45.526666666666664</v>
      </c>
      <c r="AB62" s="14">
        <f t="shared" si="8"/>
        <v>24.2</v>
      </c>
      <c r="AC62" s="15">
        <f t="shared" si="9"/>
        <v>20.973333333333333</v>
      </c>
      <c r="AD62" s="15">
        <f t="shared" si="10"/>
        <v>42.766666666666666</v>
      </c>
      <c r="AE62" s="15">
        <f t="shared" si="21"/>
        <v>60.349999999999994</v>
      </c>
      <c r="AF62" s="15">
        <f t="shared" si="11"/>
        <v>57.81666666666668</v>
      </c>
      <c r="AG62" s="15">
        <f t="shared" si="16"/>
        <v>30.166666666666668</v>
      </c>
      <c r="AH62" s="15">
        <f t="shared" si="12"/>
        <v>27.95333333333333</v>
      </c>
      <c r="AI62" s="15">
        <f t="shared" si="17"/>
        <v>44.14166666666666</v>
      </c>
      <c r="AK62" s="3">
        <f t="shared" si="18"/>
        <v>37.699999999999996</v>
      </c>
      <c r="AL62" s="3">
        <f t="shared" si="19"/>
        <v>49.13333333333333</v>
      </c>
      <c r="AM62" s="3">
        <f t="shared" si="20"/>
        <v>44.05833333333333</v>
      </c>
    </row>
    <row r="63" spans="1:39" ht="12.75">
      <c r="A63">
        <v>1953</v>
      </c>
      <c r="B63" s="3">
        <v>25.1</v>
      </c>
      <c r="C63" s="3">
        <v>24.5</v>
      </c>
      <c r="D63" s="3">
        <v>33</v>
      </c>
      <c r="E63" s="3">
        <v>37.7</v>
      </c>
      <c r="F63" s="3">
        <v>50.3</v>
      </c>
      <c r="G63" s="3">
        <v>63.3</v>
      </c>
      <c r="H63" s="3">
        <v>69.7</v>
      </c>
      <c r="I63" s="3">
        <v>68.4</v>
      </c>
      <c r="J63" s="3">
        <v>59.3</v>
      </c>
      <c r="K63" s="3">
        <v>50.9</v>
      </c>
      <c r="L63" s="3">
        <v>36.8</v>
      </c>
      <c r="M63" s="3">
        <v>24.7</v>
      </c>
      <c r="N63" s="5">
        <v>45.3</v>
      </c>
      <c r="P63" s="3">
        <f t="shared" si="0"/>
        <v>45.30833333333334</v>
      </c>
      <c r="Q63" s="29">
        <f t="shared" si="1"/>
        <v>-0.008333333333339965</v>
      </c>
      <c r="R63" s="3">
        <f t="shared" si="13"/>
        <v>69.7</v>
      </c>
      <c r="S63" s="3">
        <f t="shared" si="14"/>
        <v>24.5</v>
      </c>
      <c r="T63" s="4">
        <f t="shared" si="15"/>
        <v>12</v>
      </c>
      <c r="V63" s="14">
        <f t="shared" si="2"/>
        <v>40.333333333333336</v>
      </c>
      <c r="W63" s="15">
        <f t="shared" si="3"/>
        <v>40.38666666666666</v>
      </c>
      <c r="X63" s="14">
        <f t="shared" si="4"/>
        <v>67.13333333333334</v>
      </c>
      <c r="Y63" s="15">
        <f t="shared" si="5"/>
        <v>66.28</v>
      </c>
      <c r="Z63" s="14">
        <f t="shared" si="6"/>
        <v>49</v>
      </c>
      <c r="AA63" s="15">
        <f t="shared" si="7"/>
        <v>45.1</v>
      </c>
      <c r="AB63" s="14">
        <f t="shared" si="8"/>
        <v>24.266666666666666</v>
      </c>
      <c r="AC63" s="15">
        <f t="shared" si="9"/>
        <v>20.273333333333333</v>
      </c>
      <c r="AD63" s="15">
        <f t="shared" si="10"/>
        <v>43.07666666666667</v>
      </c>
      <c r="AE63" s="15">
        <f t="shared" si="21"/>
        <v>58.11666666666667</v>
      </c>
      <c r="AF63" s="15">
        <f t="shared" si="11"/>
        <v>58.67333333333333</v>
      </c>
      <c r="AG63" s="15">
        <f t="shared" si="16"/>
        <v>31.083333333333332</v>
      </c>
      <c r="AH63" s="15">
        <f t="shared" si="12"/>
        <v>27.619999999999997</v>
      </c>
      <c r="AI63" s="15">
        <f t="shared" si="17"/>
        <v>44.916666666666664</v>
      </c>
      <c r="AK63" s="3">
        <f t="shared" si="18"/>
        <v>38.98333333333333</v>
      </c>
      <c r="AL63" s="3">
        <f t="shared" si="19"/>
        <v>51.63333333333333</v>
      </c>
      <c r="AM63" s="3">
        <f t="shared" si="20"/>
        <v>44.94166666666666</v>
      </c>
    </row>
    <row r="64" spans="1:39" ht="12.75">
      <c r="A64">
        <v>1954</v>
      </c>
      <c r="B64" s="3">
        <v>13.6</v>
      </c>
      <c r="C64" s="3">
        <v>34.5</v>
      </c>
      <c r="D64" s="3">
        <v>26</v>
      </c>
      <c r="E64" s="3">
        <v>42.6</v>
      </c>
      <c r="F64" s="3">
        <v>51.6</v>
      </c>
      <c r="G64" s="3">
        <v>61.2</v>
      </c>
      <c r="H64" s="3">
        <v>72.2</v>
      </c>
      <c r="I64" s="3">
        <v>66.9</v>
      </c>
      <c r="J64" s="3">
        <v>58</v>
      </c>
      <c r="K64" s="3">
        <v>44.7</v>
      </c>
      <c r="L64" s="3">
        <v>38.4</v>
      </c>
      <c r="M64" s="3">
        <v>25.7</v>
      </c>
      <c r="N64" s="5">
        <v>44.6</v>
      </c>
      <c r="P64" s="3">
        <f t="shared" si="0"/>
        <v>44.61666666666667</v>
      </c>
      <c r="Q64" s="29">
        <f t="shared" si="1"/>
        <v>-0.01666666666666572</v>
      </c>
      <c r="R64" s="3">
        <f t="shared" si="13"/>
        <v>72.2</v>
      </c>
      <c r="S64" s="3">
        <f t="shared" si="14"/>
        <v>13.6</v>
      </c>
      <c r="T64" s="4">
        <f t="shared" si="15"/>
        <v>12</v>
      </c>
      <c r="V64" s="14">
        <f t="shared" si="2"/>
        <v>40.06666666666666</v>
      </c>
      <c r="W64" s="15">
        <f t="shared" si="3"/>
        <v>40.92666666666666</v>
      </c>
      <c r="X64" s="14">
        <f t="shared" si="4"/>
        <v>66.76666666666667</v>
      </c>
      <c r="Y64" s="15">
        <f t="shared" si="5"/>
        <v>67.06666666666666</v>
      </c>
      <c r="Z64" s="14">
        <f t="shared" si="6"/>
        <v>47.03333333333333</v>
      </c>
      <c r="AA64" s="15">
        <f t="shared" si="7"/>
        <v>45.980000000000004</v>
      </c>
      <c r="AB64" s="14">
        <f t="shared" si="8"/>
        <v>19.866666666666664</v>
      </c>
      <c r="AC64" s="15">
        <f t="shared" si="9"/>
        <v>20.64</v>
      </c>
      <c r="AD64" s="15">
        <f t="shared" si="10"/>
        <v>43.75</v>
      </c>
      <c r="AE64" s="15">
        <f t="shared" si="21"/>
        <v>58.75</v>
      </c>
      <c r="AF64" s="15">
        <f t="shared" si="11"/>
        <v>59.216666666666676</v>
      </c>
      <c r="AG64" s="15">
        <f t="shared" si="16"/>
        <v>27.933333333333334</v>
      </c>
      <c r="AH64" s="15">
        <f t="shared" si="12"/>
        <v>28.333333333333336</v>
      </c>
      <c r="AI64" s="15">
        <f t="shared" si="17"/>
        <v>43.974999999999994</v>
      </c>
      <c r="AK64" s="3">
        <f t="shared" si="18"/>
        <v>38.25</v>
      </c>
      <c r="AL64" s="3">
        <f t="shared" si="19"/>
        <v>50.98333333333333</v>
      </c>
      <c r="AM64" s="3">
        <f t="shared" si="20"/>
        <v>43.78333333333333</v>
      </c>
    </row>
    <row r="65" spans="1:39" ht="12.75">
      <c r="A65">
        <v>1955</v>
      </c>
      <c r="B65" s="3">
        <v>18.2</v>
      </c>
      <c r="C65" s="3">
        <v>15.7</v>
      </c>
      <c r="D65" s="3">
        <v>24.9</v>
      </c>
      <c r="E65" s="3">
        <v>45.2</v>
      </c>
      <c r="F65" s="3">
        <v>55</v>
      </c>
      <c r="G65" s="3">
        <v>60.5</v>
      </c>
      <c r="H65" s="3">
        <v>71.1</v>
      </c>
      <c r="I65" s="3">
        <v>70.7</v>
      </c>
      <c r="J65" s="3">
        <v>57.6</v>
      </c>
      <c r="K65" s="3">
        <v>48.1</v>
      </c>
      <c r="L65" s="3">
        <v>21.7</v>
      </c>
      <c r="M65" s="3">
        <v>16.1</v>
      </c>
      <c r="N65" s="5">
        <v>42.1</v>
      </c>
      <c r="P65" s="3">
        <f t="shared" si="0"/>
        <v>42.06666666666667</v>
      </c>
      <c r="Q65" s="29">
        <f t="shared" si="1"/>
        <v>0.03333333333333144</v>
      </c>
      <c r="R65" s="3">
        <f t="shared" si="13"/>
        <v>71.1</v>
      </c>
      <c r="S65" s="3">
        <f t="shared" si="14"/>
        <v>15.7</v>
      </c>
      <c r="T65" s="4">
        <f t="shared" si="15"/>
        <v>12</v>
      </c>
      <c r="V65" s="14">
        <f t="shared" si="2"/>
        <v>41.699999999999996</v>
      </c>
      <c r="W65" s="15">
        <f t="shared" si="3"/>
        <v>40.95333333333333</v>
      </c>
      <c r="X65" s="14">
        <f t="shared" si="4"/>
        <v>67.43333333333334</v>
      </c>
      <c r="Y65" s="15">
        <f t="shared" si="5"/>
        <v>67.05333333333334</v>
      </c>
      <c r="Z65" s="14">
        <f t="shared" si="6"/>
        <v>42.46666666666667</v>
      </c>
      <c r="AA65" s="15">
        <f t="shared" si="7"/>
        <v>45.61333333333333</v>
      </c>
      <c r="AB65" s="14">
        <f t="shared" si="8"/>
        <v>16.2</v>
      </c>
      <c r="AC65" s="15">
        <f t="shared" si="9"/>
        <v>20.740000000000002</v>
      </c>
      <c r="AD65" s="15">
        <f t="shared" si="10"/>
        <v>43.66166666666667</v>
      </c>
      <c r="AE65" s="15">
        <f t="shared" si="21"/>
        <v>60.01666666666667</v>
      </c>
      <c r="AF65" s="15">
        <f t="shared" si="11"/>
        <v>58.81333333333333</v>
      </c>
      <c r="AG65" s="15">
        <f t="shared" si="16"/>
        <v>24.666666666666668</v>
      </c>
      <c r="AH65" s="15">
        <f t="shared" si="12"/>
        <v>28.173333333333336</v>
      </c>
      <c r="AI65" s="15">
        <f t="shared" si="17"/>
        <v>41.75833333333333</v>
      </c>
      <c r="AK65" s="3">
        <f t="shared" si="18"/>
        <v>36.583333333333336</v>
      </c>
      <c r="AL65" s="3">
        <f t="shared" si="19"/>
        <v>47.550000000000004</v>
      </c>
      <c r="AM65" s="3">
        <f t="shared" si="20"/>
        <v>42.375</v>
      </c>
    </row>
    <row r="66" spans="1:39" ht="12.75">
      <c r="A66">
        <v>1956</v>
      </c>
      <c r="B66" s="3">
        <v>16</v>
      </c>
      <c r="C66" s="3">
        <v>16.5</v>
      </c>
      <c r="D66" s="3">
        <v>29.6</v>
      </c>
      <c r="E66" s="3">
        <v>39</v>
      </c>
      <c r="F66" s="3">
        <v>54.8</v>
      </c>
      <c r="G66" s="3">
        <v>67.3</v>
      </c>
      <c r="H66" s="3">
        <v>68.1</v>
      </c>
      <c r="I66" s="3">
        <v>66</v>
      </c>
      <c r="J66" s="3">
        <v>57.9</v>
      </c>
      <c r="K66" s="3">
        <v>49</v>
      </c>
      <c r="L66" s="3">
        <v>31</v>
      </c>
      <c r="M66" s="3">
        <v>24.9</v>
      </c>
      <c r="N66" s="5">
        <v>43.3</v>
      </c>
      <c r="P66" s="3">
        <f t="shared" si="0"/>
        <v>43.34166666666666</v>
      </c>
      <c r="Q66" s="29">
        <f t="shared" si="1"/>
        <v>-0.0416666666666643</v>
      </c>
      <c r="R66" s="3">
        <f t="shared" si="13"/>
        <v>68.1</v>
      </c>
      <c r="S66" s="3">
        <f t="shared" si="14"/>
        <v>16</v>
      </c>
      <c r="T66" s="4">
        <f t="shared" si="15"/>
        <v>12</v>
      </c>
      <c r="V66" s="14">
        <f t="shared" si="2"/>
        <v>41.13333333333333</v>
      </c>
      <c r="W66" s="15">
        <f t="shared" si="3"/>
        <v>41.40666666666666</v>
      </c>
      <c r="X66" s="14">
        <f t="shared" si="4"/>
        <v>67.13333333333333</v>
      </c>
      <c r="Y66" s="15">
        <f t="shared" si="5"/>
        <v>66.65333333333334</v>
      </c>
      <c r="Z66" s="14">
        <f t="shared" si="6"/>
        <v>45.96666666666667</v>
      </c>
      <c r="AA66" s="15">
        <f t="shared" si="7"/>
        <v>45.04666666666667</v>
      </c>
      <c r="AB66" s="14">
        <f t="shared" si="8"/>
        <v>18.666666666666668</v>
      </c>
      <c r="AC66" s="15">
        <f t="shared" si="9"/>
        <v>19.393333333333334</v>
      </c>
      <c r="AD66" s="15">
        <f t="shared" si="10"/>
        <v>43.40833333333333</v>
      </c>
      <c r="AE66" s="15">
        <f t="shared" si="21"/>
        <v>58.849999999999994</v>
      </c>
      <c r="AF66" s="15">
        <f t="shared" si="11"/>
        <v>59.019999999999996</v>
      </c>
      <c r="AG66" s="15">
        <f t="shared" si="16"/>
        <v>27.816666666666666</v>
      </c>
      <c r="AH66" s="15">
        <f t="shared" si="12"/>
        <v>27.476666666666667</v>
      </c>
      <c r="AI66" s="15">
        <f t="shared" si="17"/>
        <v>43.074999999999996</v>
      </c>
      <c r="AK66" s="3">
        <f t="shared" si="18"/>
        <v>37.199999999999996</v>
      </c>
      <c r="AL66" s="3">
        <f t="shared" si="19"/>
        <v>49.48333333333333</v>
      </c>
      <c r="AM66" s="3">
        <f t="shared" si="20"/>
        <v>42.81666666666666</v>
      </c>
    </row>
    <row r="67" spans="1:39" ht="12.75">
      <c r="A67">
        <v>1957</v>
      </c>
      <c r="B67" s="3">
        <v>8.3</v>
      </c>
      <c r="C67" s="3">
        <v>22.8</v>
      </c>
      <c r="D67" s="3">
        <v>30.9</v>
      </c>
      <c r="E67" s="3">
        <v>40.3</v>
      </c>
      <c r="F67" s="3">
        <v>53.4</v>
      </c>
      <c r="G67" s="3">
        <v>61.2</v>
      </c>
      <c r="H67" s="3">
        <v>71.4</v>
      </c>
      <c r="I67" s="3">
        <v>67.8</v>
      </c>
      <c r="J67" s="3">
        <v>55.9</v>
      </c>
      <c r="K67" s="3">
        <v>44.4</v>
      </c>
      <c r="L67" s="3">
        <v>30.5</v>
      </c>
      <c r="M67" s="3">
        <v>28.8</v>
      </c>
      <c r="N67" s="5">
        <v>43</v>
      </c>
      <c r="P67" s="3">
        <f t="shared" si="0"/>
        <v>42.974999999999994</v>
      </c>
      <c r="Q67" s="29">
        <f t="shared" si="1"/>
        <v>0.025000000000005684</v>
      </c>
      <c r="R67" s="3">
        <f t="shared" si="13"/>
        <v>71.4</v>
      </c>
      <c r="S67" s="3">
        <f t="shared" si="14"/>
        <v>8.3</v>
      </c>
      <c r="T67" s="4">
        <f t="shared" si="15"/>
        <v>12</v>
      </c>
      <c r="V67" s="14">
        <f t="shared" si="2"/>
        <v>41.53333333333333</v>
      </c>
      <c r="W67" s="15">
        <f t="shared" si="3"/>
        <v>41.84666666666667</v>
      </c>
      <c r="X67" s="14">
        <f t="shared" si="4"/>
        <v>66.80000000000001</v>
      </c>
      <c r="Y67" s="15">
        <f t="shared" si="5"/>
        <v>66.90666666666667</v>
      </c>
      <c r="Z67" s="14">
        <f t="shared" si="6"/>
        <v>43.6</v>
      </c>
      <c r="AA67" s="15">
        <f t="shared" si="7"/>
        <v>43.879999999999995</v>
      </c>
      <c r="AB67" s="14">
        <f t="shared" si="8"/>
        <v>24.7</v>
      </c>
      <c r="AC67" s="15">
        <f t="shared" si="9"/>
        <v>19.406666666666666</v>
      </c>
      <c r="AD67" s="15">
        <f t="shared" si="10"/>
        <v>43.04</v>
      </c>
      <c r="AE67" s="15">
        <f t="shared" si="21"/>
        <v>58.33333333333332</v>
      </c>
      <c r="AF67" s="15">
        <f t="shared" si="11"/>
        <v>59.04333333333333</v>
      </c>
      <c r="AG67" s="15">
        <f t="shared" si="16"/>
        <v>29.366666666666664</v>
      </c>
      <c r="AH67" s="15">
        <f t="shared" si="12"/>
        <v>26.99</v>
      </c>
      <c r="AI67" s="15">
        <f t="shared" si="17"/>
        <v>44.25833333333333</v>
      </c>
      <c r="AK67" s="3">
        <f t="shared" si="18"/>
        <v>36.15</v>
      </c>
      <c r="AL67" s="3">
        <f t="shared" si="19"/>
        <v>49.800000000000004</v>
      </c>
      <c r="AM67" s="3">
        <f t="shared" si="20"/>
        <v>44.36666666666667</v>
      </c>
    </row>
    <row r="68" spans="1:39" ht="12.75">
      <c r="A68">
        <v>1958</v>
      </c>
      <c r="B68" s="3">
        <v>24.2</v>
      </c>
      <c r="C68" s="3">
        <v>21.1</v>
      </c>
      <c r="D68" s="3">
        <v>27.2</v>
      </c>
      <c r="E68" s="3">
        <v>42</v>
      </c>
      <c r="F68" s="3">
        <v>58.6</v>
      </c>
      <c r="G68" s="3">
        <v>60.5</v>
      </c>
      <c r="H68" s="3">
        <v>65.2</v>
      </c>
      <c r="I68" s="3">
        <v>69.7</v>
      </c>
      <c r="J68" s="3">
        <v>58.9</v>
      </c>
      <c r="K68" s="3">
        <v>48</v>
      </c>
      <c r="L68" s="3">
        <v>31.6</v>
      </c>
      <c r="M68" s="3">
        <v>21.5</v>
      </c>
      <c r="N68" s="5">
        <v>44</v>
      </c>
      <c r="P68" s="3">
        <f t="shared" si="0"/>
        <v>44.041666666666664</v>
      </c>
      <c r="Q68" s="29">
        <f t="shared" si="1"/>
        <v>-0.0416666666666643</v>
      </c>
      <c r="R68" s="3">
        <f t="shared" si="13"/>
        <v>69.7</v>
      </c>
      <c r="S68" s="3">
        <f t="shared" si="14"/>
        <v>21.1</v>
      </c>
      <c r="T68" s="4">
        <f t="shared" si="15"/>
        <v>12</v>
      </c>
      <c r="V68" s="14">
        <f t="shared" si="2"/>
        <v>42.6</v>
      </c>
      <c r="W68" s="15">
        <f t="shared" si="3"/>
        <v>41.633333333333326</v>
      </c>
      <c r="X68" s="14">
        <f t="shared" si="4"/>
        <v>65.13333333333334</v>
      </c>
      <c r="Y68" s="15">
        <f t="shared" si="5"/>
        <v>66.82666666666668</v>
      </c>
      <c r="Z68" s="14">
        <f t="shared" si="6"/>
        <v>46.166666666666664</v>
      </c>
      <c r="AA68" s="15">
        <f t="shared" si="7"/>
        <v>44.60666666666667</v>
      </c>
      <c r="AB68" s="14">
        <f t="shared" si="8"/>
        <v>17.53333333333333</v>
      </c>
      <c r="AC68" s="15">
        <f t="shared" si="9"/>
        <v>20.806666666666665</v>
      </c>
      <c r="AD68" s="15">
        <f t="shared" si="10"/>
        <v>43.19833333333333</v>
      </c>
      <c r="AE68" s="15">
        <f t="shared" si="21"/>
        <v>59.15</v>
      </c>
      <c r="AF68" s="15">
        <f t="shared" si="11"/>
        <v>58.93666666666667</v>
      </c>
      <c r="AG68" s="15">
        <f t="shared" si="16"/>
        <v>27.599999999999998</v>
      </c>
      <c r="AH68" s="15">
        <f t="shared" si="12"/>
        <v>28.176666666666666</v>
      </c>
      <c r="AI68" s="15">
        <f t="shared" si="17"/>
        <v>43.23333333333334</v>
      </c>
      <c r="AK68" s="3">
        <f t="shared" si="18"/>
        <v>38.93333333333333</v>
      </c>
      <c r="AL68" s="3">
        <f t="shared" si="19"/>
        <v>49.150000000000006</v>
      </c>
      <c r="AM68" s="3">
        <f t="shared" si="20"/>
        <v>43.21666666666667</v>
      </c>
    </row>
    <row r="69" spans="1:39" ht="12.75">
      <c r="A69">
        <v>1959</v>
      </c>
      <c r="B69" s="3">
        <v>15.4</v>
      </c>
      <c r="C69" s="3">
        <v>15.7</v>
      </c>
      <c r="D69" s="3">
        <v>33.4</v>
      </c>
      <c r="E69" s="3">
        <v>42.2</v>
      </c>
      <c r="F69" s="3">
        <v>51.2</v>
      </c>
      <c r="G69" s="3">
        <v>65.8</v>
      </c>
      <c r="H69" s="3">
        <v>69.2</v>
      </c>
      <c r="I69" s="3">
        <v>69.1</v>
      </c>
      <c r="J69" s="3">
        <v>55.7</v>
      </c>
      <c r="K69" s="3">
        <v>42.2</v>
      </c>
      <c r="L69" s="3">
        <v>25.7</v>
      </c>
      <c r="M69" s="3">
        <v>27.7</v>
      </c>
      <c r="N69" s="5">
        <v>42.8</v>
      </c>
      <c r="P69" s="3">
        <f aca="true" t="shared" si="22" ref="P69:P115">IF(T69&gt;11,AVERAGE(B69:M69),"")</f>
        <v>42.775</v>
      </c>
      <c r="Q69" s="29">
        <f aca="true" t="shared" si="23" ref="Q69:Q115">N69-P69</f>
        <v>0.02499999999999858</v>
      </c>
      <c r="R69" s="3">
        <f t="shared" si="13"/>
        <v>69.2</v>
      </c>
      <c r="S69" s="3">
        <f t="shared" si="14"/>
        <v>15.4</v>
      </c>
      <c r="T69" s="4">
        <f t="shared" si="15"/>
        <v>12</v>
      </c>
      <c r="V69" s="14">
        <f aca="true" t="shared" si="24" ref="V69:V115">IF(COUNT(D69:F69)&gt;2,AVERAGE(D69:F69),"")</f>
        <v>42.266666666666666</v>
      </c>
      <c r="W69" s="15">
        <f aca="true" t="shared" si="25" ref="W69:W115">IF(COUNT(V67:V71)&gt;4,AVERAGE(V67:V71),"")</f>
        <v>41.88666666666667</v>
      </c>
      <c r="X69" s="14">
        <f aca="true" t="shared" si="26" ref="X69:X115">IF(COUNT(G69:I69)&gt;2,AVERAGE(G69:I69),"")</f>
        <v>68.03333333333333</v>
      </c>
      <c r="Y69" s="15">
        <f aca="true" t="shared" si="27" ref="Y69:Y115">IF(COUNT(X67:X71)&gt;4,AVERAGE(X67:X71),"")</f>
        <v>67.24</v>
      </c>
      <c r="Z69" s="14">
        <f aca="true" t="shared" si="28" ref="Z69:Z115">IF(COUNT(J69:L69)&gt;2,AVERAGE(J69:L69),"")</f>
        <v>41.2</v>
      </c>
      <c r="AA69" s="15">
        <f aca="true" t="shared" si="29" ref="AA69:AA115">IF(COUNT(Z67:Z71)&gt;4,AVERAGE(Z67:Z71),"")</f>
        <v>43.89333333333333</v>
      </c>
      <c r="AB69" s="14">
        <f aca="true" t="shared" si="30" ref="AB69:AB115">IF(COUNT(M69,B70:C70)&gt;2,AVERAGE(M69,B70:C70),"")</f>
        <v>19.933333333333334</v>
      </c>
      <c r="AC69" s="15">
        <f aca="true" t="shared" si="31" ref="AC69:AC115">IF(COUNT(AB67:AB71)&gt;4,AVERAGE(AB67:AB71),"")</f>
        <v>20.373333333333335</v>
      </c>
      <c r="AD69" s="15">
        <f aca="true" t="shared" si="32" ref="AD69:AD115">IF(COUNT(P67:P71)&gt;4,AVERAGE(P67:P71),"")</f>
        <v>43.315</v>
      </c>
      <c r="AE69" s="15">
        <f t="shared" si="21"/>
        <v>58.86666666666667</v>
      </c>
      <c r="AF69" s="15">
        <f aca="true" t="shared" si="33" ref="AF69:AF115">IF(COUNT(AE67:AE71)&gt;4,AVERAGE(AE67:AE71),"")</f>
        <v>58.90666666666666</v>
      </c>
      <c r="AG69" s="15">
        <f t="shared" si="16"/>
        <v>25.5</v>
      </c>
      <c r="AH69" s="15">
        <f aca="true" t="shared" si="34" ref="AH69:AH115">IF(COUNT(AG67:AG71)&gt;4,AVERAGE(AG67:AG71),"")</f>
        <v>27.606666666666666</v>
      </c>
      <c r="AI69" s="15">
        <f t="shared" si="17"/>
        <v>42.49166666666667</v>
      </c>
      <c r="AK69" s="3">
        <f t="shared" si="18"/>
        <v>37.28333333333333</v>
      </c>
      <c r="AL69" s="3">
        <f t="shared" si="19"/>
        <v>48.26666666666666</v>
      </c>
      <c r="AM69" s="3">
        <f t="shared" si="20"/>
        <v>42.14999999999999</v>
      </c>
    </row>
    <row r="70" spans="1:39" ht="12.75">
      <c r="A70">
        <v>1960</v>
      </c>
      <c r="B70" s="3">
        <v>15.8</v>
      </c>
      <c r="C70" s="3">
        <v>16.3</v>
      </c>
      <c r="D70" s="3">
        <v>25.3</v>
      </c>
      <c r="E70" s="3">
        <v>43.2</v>
      </c>
      <c r="F70" s="3">
        <v>53.4</v>
      </c>
      <c r="G70" s="3">
        <v>62.2</v>
      </c>
      <c r="H70" s="3">
        <v>71.6</v>
      </c>
      <c r="I70" s="3">
        <v>67.3</v>
      </c>
      <c r="J70" s="3">
        <v>59.2</v>
      </c>
      <c r="K70" s="3">
        <v>47.4</v>
      </c>
      <c r="L70" s="3">
        <v>31.7</v>
      </c>
      <c r="M70" s="3">
        <v>20.9</v>
      </c>
      <c r="N70" s="5">
        <v>42.9</v>
      </c>
      <c r="P70" s="3">
        <f t="shared" si="22"/>
        <v>42.85833333333333</v>
      </c>
      <c r="Q70" s="29">
        <f t="shared" si="23"/>
        <v>0.041666666666671404</v>
      </c>
      <c r="R70" s="3">
        <f aca="true" t="shared" si="35" ref="R70:R115">MAX(B70:M70)</f>
        <v>71.6</v>
      </c>
      <c r="S70" s="3">
        <f aca="true" t="shared" si="36" ref="S70:S115">MIN(B70:M70)</f>
        <v>15.8</v>
      </c>
      <c r="T70" s="4">
        <f aca="true" t="shared" si="37" ref="T70:T115">COUNT(B70:M70)</f>
        <v>12</v>
      </c>
      <c r="V70" s="14">
        <f t="shared" si="24"/>
        <v>40.63333333333333</v>
      </c>
      <c r="W70" s="15">
        <f t="shared" si="25"/>
        <v>41.913333333333334</v>
      </c>
      <c r="X70" s="14">
        <f t="shared" si="26"/>
        <v>67.03333333333335</v>
      </c>
      <c r="Y70" s="15">
        <f t="shared" si="27"/>
        <v>66.88000000000001</v>
      </c>
      <c r="Z70" s="14">
        <f t="shared" si="28"/>
        <v>46.099999999999994</v>
      </c>
      <c r="AA70" s="15">
        <f t="shared" si="29"/>
        <v>44.61333333333334</v>
      </c>
      <c r="AB70" s="14">
        <f t="shared" si="30"/>
        <v>23.2</v>
      </c>
      <c r="AC70" s="15">
        <f t="shared" si="31"/>
        <v>19.453333333333333</v>
      </c>
      <c r="AD70" s="15">
        <f t="shared" si="32"/>
        <v>43.385</v>
      </c>
      <c r="AE70" s="15">
        <f t="shared" si="21"/>
        <v>59.48333333333333</v>
      </c>
      <c r="AF70" s="15">
        <f t="shared" si="33"/>
        <v>58.93333333333332</v>
      </c>
      <c r="AG70" s="15">
        <f aca="true" t="shared" si="38" ref="AG70:AG115">IF(COUNT(K70:M70,B71:D71)&gt;5,AVERAGE(K70:M70,B71:D71),"")</f>
        <v>30.599999999999998</v>
      </c>
      <c r="AH70" s="15">
        <f t="shared" si="34"/>
        <v>27.77333333333333</v>
      </c>
      <c r="AI70" s="15">
        <f aca="true" t="shared" si="39" ref="AI70:AI115">IF(COUNT(K70:M70,B71:J71)&gt;5,AVERAGE(K70:M70,B71:J71),"")</f>
        <v>44.65</v>
      </c>
      <c r="AK70" s="3">
        <f aca="true" t="shared" si="40" ref="AK70:AK115">IF(COUNT(B70:G70)&gt;5,AVERAGE(B70:G70),"")</f>
        <v>36.03333333333333</v>
      </c>
      <c r="AL70" s="3">
        <f aca="true" t="shared" si="41" ref="AL70:AL115">IF(COUNT(H70:M70)&gt;5,AVERAGE(H70:M70),"")</f>
        <v>49.68333333333333</v>
      </c>
      <c r="AM70" s="3">
        <f aca="true" t="shared" si="42" ref="AM70:AM115">IF(COUNT(AL70,AK71)=2,AVERAGE(AL70,AK71),"")</f>
        <v>45.075</v>
      </c>
    </row>
    <row r="71" spans="1:39" ht="12.75">
      <c r="A71">
        <v>1961</v>
      </c>
      <c r="B71" s="3">
        <v>21.1</v>
      </c>
      <c r="C71" s="3">
        <v>27.6</v>
      </c>
      <c r="D71" s="3">
        <v>34.9</v>
      </c>
      <c r="E71" s="3">
        <v>39.4</v>
      </c>
      <c r="F71" s="3">
        <v>52.9</v>
      </c>
      <c r="G71" s="3">
        <v>66.9</v>
      </c>
      <c r="H71" s="3">
        <v>69.6</v>
      </c>
      <c r="I71" s="3">
        <v>71.1</v>
      </c>
      <c r="J71" s="3">
        <v>52.3</v>
      </c>
      <c r="K71" s="3">
        <v>45.6</v>
      </c>
      <c r="L71" s="3">
        <v>29.3</v>
      </c>
      <c r="M71" s="3">
        <v>16.4</v>
      </c>
      <c r="N71" s="5">
        <v>43.9</v>
      </c>
      <c r="P71" s="3">
        <f t="shared" si="22"/>
        <v>43.925000000000004</v>
      </c>
      <c r="Q71" s="29">
        <f t="shared" si="23"/>
        <v>-0.025000000000005684</v>
      </c>
      <c r="R71" s="3">
        <f t="shared" si="35"/>
        <v>71.1</v>
      </c>
      <c r="S71" s="3">
        <f t="shared" si="36"/>
        <v>16.4</v>
      </c>
      <c r="T71" s="4">
        <f t="shared" si="37"/>
        <v>12</v>
      </c>
      <c r="V71" s="14">
        <f t="shared" si="24"/>
        <v>42.4</v>
      </c>
      <c r="W71" s="15">
        <f t="shared" si="25"/>
        <v>42.22666666666667</v>
      </c>
      <c r="X71" s="14">
        <f t="shared" si="26"/>
        <v>69.2</v>
      </c>
      <c r="Y71" s="15">
        <f t="shared" si="27"/>
        <v>67.40666666666667</v>
      </c>
      <c r="Z71" s="14">
        <f t="shared" si="28"/>
        <v>42.4</v>
      </c>
      <c r="AA71" s="15">
        <f t="shared" si="29"/>
        <v>45.43333333333334</v>
      </c>
      <c r="AB71" s="14">
        <f t="shared" si="30"/>
        <v>16.5</v>
      </c>
      <c r="AC71" s="15">
        <f t="shared" si="31"/>
        <v>20.12666666666667</v>
      </c>
      <c r="AD71" s="15">
        <f t="shared" si="32"/>
        <v>43.56333333333333</v>
      </c>
      <c r="AE71" s="15">
        <f aca="true" t="shared" si="43" ref="AE71:AE115">IF(COUNT(E71:J71)&gt;5,AVERAGE(E71:J71),"")</f>
        <v>58.699999999999996</v>
      </c>
      <c r="AF71" s="15">
        <f t="shared" si="33"/>
        <v>59.17999999999999</v>
      </c>
      <c r="AG71" s="15">
        <f t="shared" si="38"/>
        <v>24.96666666666667</v>
      </c>
      <c r="AH71" s="15">
        <f t="shared" si="34"/>
        <v>28.156666666666666</v>
      </c>
      <c r="AI71" s="15">
        <f t="shared" si="39"/>
        <v>41.71666666666667</v>
      </c>
      <c r="AK71" s="3">
        <f t="shared" si="40"/>
        <v>40.46666666666667</v>
      </c>
      <c r="AL71" s="3">
        <f t="shared" si="41"/>
        <v>47.383333333333326</v>
      </c>
      <c r="AM71" s="3">
        <f t="shared" si="42"/>
        <v>42.05</v>
      </c>
    </row>
    <row r="72" spans="1:39" ht="12.75">
      <c r="A72">
        <v>1962</v>
      </c>
      <c r="B72" s="3">
        <v>13.8</v>
      </c>
      <c r="C72" s="3">
        <v>19.3</v>
      </c>
      <c r="D72" s="3">
        <v>25.4</v>
      </c>
      <c r="E72" s="3">
        <v>45.1</v>
      </c>
      <c r="F72" s="3">
        <v>54.5</v>
      </c>
      <c r="G72" s="3">
        <v>62.2</v>
      </c>
      <c r="H72" s="3">
        <v>66.1</v>
      </c>
      <c r="I72" s="3">
        <v>66.7</v>
      </c>
      <c r="J72" s="3">
        <v>56.2</v>
      </c>
      <c r="K72" s="3">
        <v>49.1</v>
      </c>
      <c r="L72" s="3">
        <v>36.3</v>
      </c>
      <c r="M72" s="3">
        <v>25.2</v>
      </c>
      <c r="N72" s="5">
        <v>43.3</v>
      </c>
      <c r="P72" s="3">
        <f t="shared" si="22"/>
        <v>43.324999999999996</v>
      </c>
      <c r="Q72" s="29">
        <f t="shared" si="23"/>
        <v>-0.02499999999999858</v>
      </c>
      <c r="R72" s="3">
        <f t="shared" si="35"/>
        <v>66.7</v>
      </c>
      <c r="S72" s="3">
        <f t="shared" si="36"/>
        <v>13.8</v>
      </c>
      <c r="T72" s="4">
        <f t="shared" si="37"/>
        <v>12</v>
      </c>
      <c r="V72" s="14">
        <f t="shared" si="24"/>
        <v>41.666666666666664</v>
      </c>
      <c r="W72" s="15">
        <f t="shared" si="25"/>
        <v>42.03333333333333</v>
      </c>
      <c r="X72" s="14">
        <f t="shared" si="26"/>
        <v>65</v>
      </c>
      <c r="Y72" s="15">
        <f t="shared" si="27"/>
        <v>67</v>
      </c>
      <c r="Z72" s="14">
        <f t="shared" si="28"/>
        <v>47.20000000000001</v>
      </c>
      <c r="AA72" s="15">
        <f t="shared" si="29"/>
        <v>46.00000000000001</v>
      </c>
      <c r="AB72" s="14">
        <f t="shared" si="30"/>
        <v>20.099999999999998</v>
      </c>
      <c r="AC72" s="15">
        <f t="shared" si="31"/>
        <v>19.553333333333335</v>
      </c>
      <c r="AD72" s="15">
        <f t="shared" si="32"/>
        <v>43.56666666666666</v>
      </c>
      <c r="AE72" s="15">
        <f t="shared" si="43"/>
        <v>58.46666666666667</v>
      </c>
      <c r="AF72" s="15">
        <f t="shared" si="33"/>
        <v>59.11999999999999</v>
      </c>
      <c r="AG72" s="15">
        <f t="shared" si="38"/>
        <v>30.2</v>
      </c>
      <c r="AH72" s="15">
        <f t="shared" si="34"/>
        <v>27.96666666666666</v>
      </c>
      <c r="AI72" s="15">
        <f t="shared" si="39"/>
        <v>45.291666666666664</v>
      </c>
      <c r="AK72" s="3">
        <f t="shared" si="40"/>
        <v>36.71666666666667</v>
      </c>
      <c r="AL72" s="3">
        <f t="shared" si="41"/>
        <v>49.93333333333333</v>
      </c>
      <c r="AM72" s="3">
        <f t="shared" si="42"/>
        <v>44.3</v>
      </c>
    </row>
    <row r="73" spans="1:39" ht="12.75">
      <c r="A73">
        <v>1963</v>
      </c>
      <c r="B73" s="3">
        <v>8.6</v>
      </c>
      <c r="C73" s="3">
        <v>26.5</v>
      </c>
      <c r="D73" s="3">
        <v>35.5</v>
      </c>
      <c r="E73" s="3">
        <v>43</v>
      </c>
      <c r="F73" s="3">
        <v>54</v>
      </c>
      <c r="G73" s="3">
        <v>64.4</v>
      </c>
      <c r="H73" s="3">
        <v>70.4</v>
      </c>
      <c r="I73" s="3">
        <v>68.5</v>
      </c>
      <c r="J73" s="3">
        <v>62</v>
      </c>
      <c r="K73" s="3">
        <v>53.9</v>
      </c>
      <c r="L73" s="3">
        <v>34.9</v>
      </c>
      <c r="M73" s="3">
        <v>17.5</v>
      </c>
      <c r="N73" s="5">
        <v>44.9</v>
      </c>
      <c r="P73" s="3">
        <f t="shared" si="22"/>
        <v>44.93333333333333</v>
      </c>
      <c r="Q73" s="29">
        <f t="shared" si="23"/>
        <v>-0.03333333333333144</v>
      </c>
      <c r="R73" s="3">
        <f t="shared" si="35"/>
        <v>70.4</v>
      </c>
      <c r="S73" s="3">
        <f t="shared" si="36"/>
        <v>8.6</v>
      </c>
      <c r="T73" s="4">
        <f t="shared" si="37"/>
        <v>12</v>
      </c>
      <c r="V73" s="14">
        <f t="shared" si="24"/>
        <v>44.166666666666664</v>
      </c>
      <c r="W73" s="15">
        <f t="shared" si="25"/>
        <v>41.58</v>
      </c>
      <c r="X73" s="14">
        <f t="shared" si="26"/>
        <v>67.76666666666667</v>
      </c>
      <c r="Y73" s="15">
        <f t="shared" si="27"/>
        <v>66.65333333333334</v>
      </c>
      <c r="Z73" s="14">
        <f t="shared" si="28"/>
        <v>50.26666666666667</v>
      </c>
      <c r="AA73" s="15">
        <f t="shared" si="29"/>
        <v>45.473333333333336</v>
      </c>
      <c r="AB73" s="14">
        <f t="shared" si="30"/>
        <v>20.900000000000002</v>
      </c>
      <c r="AC73" s="15">
        <f t="shared" si="31"/>
        <v>18.479999999999997</v>
      </c>
      <c r="AD73" s="15">
        <f t="shared" si="32"/>
        <v>43.391666666666666</v>
      </c>
      <c r="AE73" s="15">
        <f t="shared" si="43"/>
        <v>60.38333333333333</v>
      </c>
      <c r="AF73" s="15">
        <f t="shared" si="33"/>
        <v>58.533333333333324</v>
      </c>
      <c r="AG73" s="15">
        <f t="shared" si="38"/>
        <v>29.516666666666666</v>
      </c>
      <c r="AH73" s="15">
        <f t="shared" si="34"/>
        <v>27.523333333333333</v>
      </c>
      <c r="AI73" s="15">
        <f t="shared" si="39"/>
        <v>44.041666666666664</v>
      </c>
      <c r="AK73" s="3">
        <f t="shared" si="40"/>
        <v>38.666666666666664</v>
      </c>
      <c r="AL73" s="3">
        <f t="shared" si="41"/>
        <v>51.199999999999996</v>
      </c>
      <c r="AM73" s="3">
        <f t="shared" si="42"/>
        <v>44.825</v>
      </c>
    </row>
    <row r="74" spans="1:39" ht="12.75">
      <c r="A74">
        <v>1964</v>
      </c>
      <c r="B74" s="3">
        <v>21.6</v>
      </c>
      <c r="C74" s="3">
        <v>23.6</v>
      </c>
      <c r="D74" s="3">
        <v>25.6</v>
      </c>
      <c r="E74" s="3">
        <v>42.9</v>
      </c>
      <c r="F74" s="3">
        <v>55.4</v>
      </c>
      <c r="G74" s="3">
        <v>61.6</v>
      </c>
      <c r="H74" s="3">
        <v>71.8</v>
      </c>
      <c r="I74" s="3">
        <v>64.6</v>
      </c>
      <c r="J74" s="3">
        <v>55.1</v>
      </c>
      <c r="K74" s="3">
        <v>47.3</v>
      </c>
      <c r="L74" s="3">
        <v>29.7</v>
      </c>
      <c r="M74" s="3">
        <v>14.3</v>
      </c>
      <c r="N74" s="5">
        <v>42.8</v>
      </c>
      <c r="P74" s="3">
        <f t="shared" si="22"/>
        <v>42.791666666666664</v>
      </c>
      <c r="Q74" s="29">
        <f t="shared" si="23"/>
        <v>0.00833333333333286</v>
      </c>
      <c r="R74" s="3">
        <f t="shared" si="35"/>
        <v>71.8</v>
      </c>
      <c r="S74" s="3">
        <f t="shared" si="36"/>
        <v>14.3</v>
      </c>
      <c r="T74" s="4">
        <f t="shared" si="37"/>
        <v>12</v>
      </c>
      <c r="V74" s="14">
        <f t="shared" si="24"/>
        <v>41.300000000000004</v>
      </c>
      <c r="W74" s="15">
        <f t="shared" si="25"/>
        <v>41.57333333333334</v>
      </c>
      <c r="X74" s="14">
        <f t="shared" si="26"/>
        <v>66</v>
      </c>
      <c r="Y74" s="15">
        <f t="shared" si="27"/>
        <v>66.12666666666667</v>
      </c>
      <c r="Z74" s="14">
        <f t="shared" si="28"/>
        <v>44.03333333333333</v>
      </c>
      <c r="AA74" s="15">
        <f t="shared" si="29"/>
        <v>45.96666666666667</v>
      </c>
      <c r="AB74" s="14">
        <f t="shared" si="30"/>
        <v>17.066666666666666</v>
      </c>
      <c r="AC74" s="15">
        <f t="shared" si="31"/>
        <v>19.479999999999997</v>
      </c>
      <c r="AD74" s="15">
        <f t="shared" si="32"/>
        <v>43.118333333333325</v>
      </c>
      <c r="AE74" s="15">
        <f t="shared" si="43"/>
        <v>58.56666666666666</v>
      </c>
      <c r="AF74" s="15">
        <f t="shared" si="33"/>
        <v>58.54</v>
      </c>
      <c r="AG74" s="15">
        <f t="shared" si="38"/>
        <v>24.549999999999997</v>
      </c>
      <c r="AH74" s="15">
        <f t="shared" si="34"/>
        <v>28.24</v>
      </c>
      <c r="AI74" s="15">
        <f t="shared" si="39"/>
        <v>40.54999999999999</v>
      </c>
      <c r="AK74" s="3">
        <f t="shared" si="40"/>
        <v>38.45</v>
      </c>
      <c r="AL74" s="3">
        <f t="shared" si="41"/>
        <v>47.133333333333326</v>
      </c>
      <c r="AM74" s="3">
        <f t="shared" si="42"/>
        <v>41.349999999999994</v>
      </c>
    </row>
    <row r="75" spans="1:39" ht="12.75">
      <c r="A75">
        <v>1965</v>
      </c>
      <c r="B75" s="3">
        <v>17.7</v>
      </c>
      <c r="C75" s="3">
        <v>19.2</v>
      </c>
      <c r="D75" s="3">
        <v>19.1</v>
      </c>
      <c r="E75" s="3">
        <v>43.3</v>
      </c>
      <c r="F75" s="3">
        <v>52.7</v>
      </c>
      <c r="G75" s="3">
        <v>61.4</v>
      </c>
      <c r="H75" s="3">
        <v>68.4</v>
      </c>
      <c r="I75" s="3">
        <v>66.1</v>
      </c>
      <c r="J75" s="3">
        <v>47.4</v>
      </c>
      <c r="K75" s="3">
        <v>49.9</v>
      </c>
      <c r="L75" s="3">
        <v>33.1</v>
      </c>
      <c r="M75" s="3">
        <v>25.5</v>
      </c>
      <c r="N75" s="5">
        <v>42</v>
      </c>
      <c r="P75" s="3">
        <f t="shared" si="22"/>
        <v>41.98333333333333</v>
      </c>
      <c r="Q75" s="29">
        <f t="shared" si="23"/>
        <v>0.016666666666672825</v>
      </c>
      <c r="R75" s="3">
        <f t="shared" si="35"/>
        <v>68.4</v>
      </c>
      <c r="S75" s="3">
        <f t="shared" si="36"/>
        <v>17.7</v>
      </c>
      <c r="T75" s="4">
        <f t="shared" si="37"/>
        <v>12</v>
      </c>
      <c r="V75" s="14">
        <f t="shared" si="24"/>
        <v>38.36666666666667</v>
      </c>
      <c r="W75" s="15">
        <f t="shared" si="25"/>
        <v>41.38000000000001</v>
      </c>
      <c r="X75" s="14">
        <f t="shared" si="26"/>
        <v>65.3</v>
      </c>
      <c r="Y75" s="15">
        <f t="shared" si="27"/>
        <v>66.20666666666666</v>
      </c>
      <c r="Z75" s="14">
        <f t="shared" si="28"/>
        <v>43.46666666666667</v>
      </c>
      <c r="AA75" s="15">
        <f t="shared" si="29"/>
        <v>45.7</v>
      </c>
      <c r="AB75" s="14">
        <f t="shared" si="30"/>
        <v>17.833333333333332</v>
      </c>
      <c r="AC75" s="15">
        <f t="shared" si="31"/>
        <v>19.293333333333333</v>
      </c>
      <c r="AD75" s="15">
        <f t="shared" si="32"/>
        <v>43.07333333333333</v>
      </c>
      <c r="AE75" s="15">
        <f t="shared" si="43"/>
        <v>56.54999999999999</v>
      </c>
      <c r="AF75" s="15">
        <f t="shared" si="33"/>
        <v>58.39666666666666</v>
      </c>
      <c r="AG75" s="15">
        <f t="shared" si="38"/>
        <v>28.383333333333336</v>
      </c>
      <c r="AH75" s="15">
        <f t="shared" si="34"/>
        <v>27.94666666666667</v>
      </c>
      <c r="AI75" s="15">
        <f t="shared" si="39"/>
        <v>43.55833333333334</v>
      </c>
      <c r="AK75" s="3">
        <f t="shared" si="40"/>
        <v>35.56666666666667</v>
      </c>
      <c r="AL75" s="3">
        <f t="shared" si="41"/>
        <v>48.400000000000006</v>
      </c>
      <c r="AM75" s="3">
        <f t="shared" si="42"/>
        <v>42.31666666666666</v>
      </c>
    </row>
    <row r="76" spans="1:39" ht="12.75">
      <c r="A76">
        <v>1966</v>
      </c>
      <c r="B76" s="3">
        <v>10.5</v>
      </c>
      <c r="C76" s="3">
        <v>17.5</v>
      </c>
      <c r="D76" s="3">
        <v>33.8</v>
      </c>
      <c r="E76" s="3">
        <v>38.8</v>
      </c>
      <c r="F76" s="3">
        <v>54.5</v>
      </c>
      <c r="G76" s="3">
        <v>62.3</v>
      </c>
      <c r="H76" s="3">
        <v>72.5</v>
      </c>
      <c r="I76" s="3">
        <v>64.9</v>
      </c>
      <c r="J76" s="3">
        <v>59.4</v>
      </c>
      <c r="K76" s="3">
        <v>45.7</v>
      </c>
      <c r="L76" s="3">
        <v>29.5</v>
      </c>
      <c r="M76" s="3">
        <v>21.3</v>
      </c>
      <c r="N76" s="5">
        <v>42.6</v>
      </c>
      <c r="P76" s="3">
        <f t="shared" si="22"/>
        <v>42.55833333333333</v>
      </c>
      <c r="Q76" s="29">
        <f t="shared" si="23"/>
        <v>0.041666666666671404</v>
      </c>
      <c r="R76" s="3">
        <f t="shared" si="35"/>
        <v>72.5</v>
      </c>
      <c r="S76" s="3">
        <f t="shared" si="36"/>
        <v>10.5</v>
      </c>
      <c r="T76" s="4">
        <f t="shared" si="37"/>
        <v>12</v>
      </c>
      <c r="V76" s="14">
        <f t="shared" si="24"/>
        <v>42.36666666666667</v>
      </c>
      <c r="W76" s="15">
        <f t="shared" si="25"/>
        <v>41.06666666666667</v>
      </c>
      <c r="X76" s="14">
        <f t="shared" si="26"/>
        <v>66.56666666666668</v>
      </c>
      <c r="Y76" s="15">
        <f t="shared" si="27"/>
        <v>65.61333333333333</v>
      </c>
      <c r="Z76" s="14">
        <f t="shared" si="28"/>
        <v>44.86666666666667</v>
      </c>
      <c r="AA76" s="15">
        <f t="shared" si="29"/>
        <v>44.62666666666667</v>
      </c>
      <c r="AB76" s="14">
        <f t="shared" si="30"/>
        <v>21.5</v>
      </c>
      <c r="AC76" s="15">
        <f t="shared" si="31"/>
        <v>18</v>
      </c>
      <c r="AD76" s="15">
        <f t="shared" si="32"/>
        <v>42.60833333333333</v>
      </c>
      <c r="AE76" s="15">
        <f t="shared" si="43"/>
        <v>58.73333333333333</v>
      </c>
      <c r="AF76" s="15">
        <f t="shared" si="33"/>
        <v>57.713333333333324</v>
      </c>
      <c r="AG76" s="15">
        <f t="shared" si="38"/>
        <v>28.549999999999997</v>
      </c>
      <c r="AH76" s="15">
        <f t="shared" si="34"/>
        <v>26.876666666666665</v>
      </c>
      <c r="AI76" s="15">
        <f t="shared" si="39"/>
        <v>43.15</v>
      </c>
      <c r="AK76" s="3">
        <f t="shared" si="40"/>
        <v>36.23333333333333</v>
      </c>
      <c r="AL76" s="3">
        <f t="shared" si="41"/>
        <v>48.88333333333333</v>
      </c>
      <c r="AM76" s="3">
        <f t="shared" si="42"/>
        <v>43.225</v>
      </c>
    </row>
    <row r="77" spans="1:39" ht="12.75">
      <c r="A77">
        <v>1967</v>
      </c>
      <c r="B77" s="3">
        <v>21.1</v>
      </c>
      <c r="C77" s="3">
        <v>22.1</v>
      </c>
      <c r="D77" s="3">
        <v>31.6</v>
      </c>
      <c r="E77" s="3">
        <v>40.7</v>
      </c>
      <c r="F77" s="3">
        <v>49.8</v>
      </c>
      <c r="G77" s="3">
        <v>60.1</v>
      </c>
      <c r="H77" s="3">
        <v>68.5</v>
      </c>
      <c r="I77" s="3">
        <v>67.6</v>
      </c>
      <c r="J77" s="3">
        <v>59.8</v>
      </c>
      <c r="K77" s="3">
        <v>46.5</v>
      </c>
      <c r="L77" s="3">
        <v>31.3</v>
      </c>
      <c r="M77" s="3">
        <v>18.1</v>
      </c>
      <c r="N77" s="5">
        <v>43.1</v>
      </c>
      <c r="P77" s="3">
        <f t="shared" si="22"/>
        <v>43.1</v>
      </c>
      <c r="Q77" s="29">
        <f t="shared" si="23"/>
        <v>0</v>
      </c>
      <c r="R77" s="3">
        <f t="shared" si="35"/>
        <v>68.5</v>
      </c>
      <c r="S77" s="3">
        <f t="shared" si="36"/>
        <v>18.1</v>
      </c>
      <c r="T77" s="4">
        <f t="shared" si="37"/>
        <v>12</v>
      </c>
      <c r="V77" s="14">
        <f t="shared" si="24"/>
        <v>40.7</v>
      </c>
      <c r="W77" s="15">
        <f t="shared" si="25"/>
        <v>41.20666666666666</v>
      </c>
      <c r="X77" s="14">
        <f t="shared" si="26"/>
        <v>65.39999999999999</v>
      </c>
      <c r="Y77" s="15">
        <f t="shared" si="27"/>
        <v>65.55333333333333</v>
      </c>
      <c r="Z77" s="14">
        <f t="shared" si="28"/>
        <v>45.86666666666667</v>
      </c>
      <c r="AA77" s="15">
        <f t="shared" si="29"/>
        <v>44.726666666666674</v>
      </c>
      <c r="AB77" s="14">
        <f t="shared" si="30"/>
        <v>19.166666666666668</v>
      </c>
      <c r="AC77" s="15">
        <f t="shared" si="31"/>
        <v>18.76666666666667</v>
      </c>
      <c r="AD77" s="15">
        <f t="shared" si="32"/>
        <v>42.52166666666666</v>
      </c>
      <c r="AE77" s="15">
        <f t="shared" si="43"/>
        <v>57.75</v>
      </c>
      <c r="AF77" s="15">
        <f t="shared" si="33"/>
        <v>57.993333333333325</v>
      </c>
      <c r="AG77" s="15">
        <f t="shared" si="38"/>
        <v>28.733333333333334</v>
      </c>
      <c r="AH77" s="15">
        <f t="shared" si="34"/>
        <v>27.363333333333333</v>
      </c>
      <c r="AI77" s="15">
        <f t="shared" si="39"/>
        <v>42.85</v>
      </c>
      <c r="AK77" s="3">
        <f t="shared" si="40"/>
        <v>37.56666666666667</v>
      </c>
      <c r="AL77" s="3">
        <f t="shared" si="41"/>
        <v>48.63333333333333</v>
      </c>
      <c r="AM77" s="3">
        <f t="shared" si="42"/>
        <v>43.36666666666667</v>
      </c>
    </row>
    <row r="78" spans="1:39" ht="12.75">
      <c r="A78">
        <v>1968</v>
      </c>
      <c r="B78" s="3">
        <v>16.3</v>
      </c>
      <c r="C78" s="3">
        <v>23.1</v>
      </c>
      <c r="D78" s="3">
        <v>37.1</v>
      </c>
      <c r="E78" s="3">
        <v>40.9</v>
      </c>
      <c r="F78" s="3">
        <v>49.8</v>
      </c>
      <c r="G78" s="3">
        <v>61.4</v>
      </c>
      <c r="H78" s="3">
        <v>68.3</v>
      </c>
      <c r="I78" s="3">
        <v>64.7</v>
      </c>
      <c r="J78" s="3">
        <v>56.7</v>
      </c>
      <c r="K78" s="3">
        <v>46.6</v>
      </c>
      <c r="L78" s="3">
        <v>31.4</v>
      </c>
      <c r="M78" s="3">
        <v>15</v>
      </c>
      <c r="N78" s="5">
        <v>42.6</v>
      </c>
      <c r="P78" s="3">
        <f t="shared" si="22"/>
        <v>42.60833333333333</v>
      </c>
      <c r="Q78" s="29">
        <f t="shared" si="23"/>
        <v>-0.008333333333325754</v>
      </c>
      <c r="R78" s="3">
        <f t="shared" si="35"/>
        <v>68.3</v>
      </c>
      <c r="S78" s="3">
        <f t="shared" si="36"/>
        <v>15</v>
      </c>
      <c r="T78" s="4">
        <f t="shared" si="37"/>
        <v>12</v>
      </c>
      <c r="V78" s="14">
        <f t="shared" si="24"/>
        <v>42.6</v>
      </c>
      <c r="W78" s="15">
        <f t="shared" si="25"/>
        <v>41.43333333333333</v>
      </c>
      <c r="X78" s="14">
        <f t="shared" si="26"/>
        <v>64.8</v>
      </c>
      <c r="Y78" s="15">
        <f t="shared" si="27"/>
        <v>66.18666666666665</v>
      </c>
      <c r="Z78" s="14">
        <f t="shared" si="28"/>
        <v>44.900000000000006</v>
      </c>
      <c r="AA78" s="15">
        <f t="shared" si="29"/>
        <v>44.58</v>
      </c>
      <c r="AB78" s="14">
        <f t="shared" si="30"/>
        <v>14.433333333333332</v>
      </c>
      <c r="AC78" s="15">
        <f t="shared" si="31"/>
        <v>18.746666666666666</v>
      </c>
      <c r="AD78" s="15">
        <f t="shared" si="32"/>
        <v>42.623333333333335</v>
      </c>
      <c r="AE78" s="15">
        <f t="shared" si="43"/>
        <v>56.96666666666666</v>
      </c>
      <c r="AF78" s="15">
        <f t="shared" si="33"/>
        <v>58.46999999999999</v>
      </c>
      <c r="AG78" s="15">
        <f t="shared" si="38"/>
        <v>24.166666666666668</v>
      </c>
      <c r="AH78" s="15">
        <f t="shared" si="34"/>
        <v>26.860000000000003</v>
      </c>
      <c r="AI78" s="15">
        <f t="shared" si="39"/>
        <v>42.06666666666667</v>
      </c>
      <c r="AK78" s="3">
        <f t="shared" si="40"/>
        <v>38.1</v>
      </c>
      <c r="AL78" s="3">
        <f t="shared" si="41"/>
        <v>47.11666666666667</v>
      </c>
      <c r="AM78" s="3">
        <f t="shared" si="42"/>
        <v>41.275000000000006</v>
      </c>
    </row>
    <row r="79" spans="1:39" ht="12.75">
      <c r="A79">
        <v>1969</v>
      </c>
      <c r="B79" s="3">
        <v>8.9</v>
      </c>
      <c r="C79" s="3">
        <v>19.4</v>
      </c>
      <c r="D79" s="3">
        <v>23.7</v>
      </c>
      <c r="E79" s="3">
        <v>46.6</v>
      </c>
      <c r="F79" s="3">
        <v>55.7</v>
      </c>
      <c r="G79" s="3">
        <v>58.3</v>
      </c>
      <c r="H79" s="3">
        <v>68.3</v>
      </c>
      <c r="I79" s="3">
        <v>70.5</v>
      </c>
      <c r="J79" s="3">
        <v>60.4</v>
      </c>
      <c r="K79" s="3">
        <v>39.2</v>
      </c>
      <c r="L79" s="3">
        <v>34</v>
      </c>
      <c r="M79" s="3">
        <v>23.3</v>
      </c>
      <c r="N79" s="5">
        <v>42.4</v>
      </c>
      <c r="P79" s="3">
        <f t="shared" si="22"/>
        <v>42.358333333333334</v>
      </c>
      <c r="Q79" s="29">
        <f t="shared" si="23"/>
        <v>0.0416666666666643</v>
      </c>
      <c r="R79" s="3">
        <f t="shared" si="35"/>
        <v>70.5</v>
      </c>
      <c r="S79" s="3">
        <f t="shared" si="36"/>
        <v>8.9</v>
      </c>
      <c r="T79" s="4">
        <f t="shared" si="37"/>
        <v>12</v>
      </c>
      <c r="V79" s="14">
        <f t="shared" si="24"/>
        <v>42</v>
      </c>
      <c r="W79" s="15">
        <f t="shared" si="25"/>
        <v>41.32000000000001</v>
      </c>
      <c r="X79" s="14">
        <f t="shared" si="26"/>
        <v>65.7</v>
      </c>
      <c r="Y79" s="15">
        <f t="shared" si="27"/>
        <v>66.29333333333334</v>
      </c>
      <c r="Z79" s="14">
        <f t="shared" si="28"/>
        <v>44.53333333333333</v>
      </c>
      <c r="AA79" s="15">
        <f t="shared" si="29"/>
        <v>44.36666666666667</v>
      </c>
      <c r="AB79" s="14">
        <f t="shared" si="30"/>
        <v>20.900000000000002</v>
      </c>
      <c r="AC79" s="15">
        <f t="shared" si="31"/>
        <v>17.706666666666667</v>
      </c>
      <c r="AD79" s="15">
        <f t="shared" si="32"/>
        <v>42.611666666666665</v>
      </c>
      <c r="AE79" s="15">
        <f t="shared" si="43"/>
        <v>59.96666666666667</v>
      </c>
      <c r="AF79" s="15">
        <f t="shared" si="33"/>
        <v>58.470000000000006</v>
      </c>
      <c r="AG79" s="15">
        <f t="shared" si="38"/>
        <v>26.983333333333334</v>
      </c>
      <c r="AH79" s="15">
        <f t="shared" si="34"/>
        <v>26.456666666666667</v>
      </c>
      <c r="AI79" s="15">
        <f t="shared" si="39"/>
        <v>42.958333333333336</v>
      </c>
      <c r="AK79" s="3">
        <f t="shared" si="40"/>
        <v>35.43333333333334</v>
      </c>
      <c r="AL79" s="3">
        <f t="shared" si="41"/>
        <v>49.28333333333334</v>
      </c>
      <c r="AM79" s="3">
        <f t="shared" si="42"/>
        <v>43.208333333333336</v>
      </c>
    </row>
    <row r="80" spans="1:39" ht="12.75">
      <c r="A80">
        <v>1970</v>
      </c>
      <c r="B80" s="3">
        <v>13.7</v>
      </c>
      <c r="C80" s="3">
        <v>25.7</v>
      </c>
      <c r="D80" s="3">
        <v>26</v>
      </c>
      <c r="E80" s="3">
        <v>38.3</v>
      </c>
      <c r="F80" s="3">
        <v>54.2</v>
      </c>
      <c r="G80" s="3">
        <v>64.9</v>
      </c>
      <c r="H80" s="3">
        <v>70.5</v>
      </c>
      <c r="I80" s="3">
        <v>70</v>
      </c>
      <c r="J80" s="3">
        <v>55.7</v>
      </c>
      <c r="K80" s="3">
        <v>42.5</v>
      </c>
      <c r="L80" s="3">
        <v>30</v>
      </c>
      <c r="M80" s="3">
        <v>18.4</v>
      </c>
      <c r="N80" s="5">
        <v>42.5</v>
      </c>
      <c r="P80" s="3">
        <f t="shared" si="22"/>
        <v>42.49166666666667</v>
      </c>
      <c r="Q80" s="29">
        <f t="shared" si="23"/>
        <v>0.00833333333333286</v>
      </c>
      <c r="R80" s="3">
        <f t="shared" si="35"/>
        <v>70.5</v>
      </c>
      <c r="S80" s="3">
        <f t="shared" si="36"/>
        <v>13.7</v>
      </c>
      <c r="T80" s="4">
        <f t="shared" si="37"/>
        <v>12</v>
      </c>
      <c r="V80" s="14">
        <f t="shared" si="24"/>
        <v>39.5</v>
      </c>
      <c r="W80" s="15">
        <f t="shared" si="25"/>
        <v>41.84666666666667</v>
      </c>
      <c r="X80" s="14">
        <f t="shared" si="26"/>
        <v>68.46666666666667</v>
      </c>
      <c r="Y80" s="15">
        <f t="shared" si="27"/>
        <v>66.36666666666666</v>
      </c>
      <c r="Z80" s="14">
        <f t="shared" si="28"/>
        <v>42.73333333333333</v>
      </c>
      <c r="AA80" s="15">
        <f t="shared" si="29"/>
        <v>43.7</v>
      </c>
      <c r="AB80" s="14">
        <f t="shared" si="30"/>
        <v>17.733333333333334</v>
      </c>
      <c r="AC80" s="15">
        <f t="shared" si="31"/>
        <v>17.586666666666666</v>
      </c>
      <c r="AD80" s="15">
        <f t="shared" si="32"/>
        <v>42.33166666666666</v>
      </c>
      <c r="AE80" s="15">
        <f t="shared" si="43"/>
        <v>58.93333333333333</v>
      </c>
      <c r="AF80" s="15">
        <f t="shared" si="33"/>
        <v>58.53333333333334</v>
      </c>
      <c r="AG80" s="15">
        <f t="shared" si="38"/>
        <v>25.866666666666664</v>
      </c>
      <c r="AH80" s="15">
        <f t="shared" si="34"/>
        <v>26.160000000000004</v>
      </c>
      <c r="AI80" s="15">
        <f t="shared" si="39"/>
        <v>42.3</v>
      </c>
      <c r="AK80" s="3">
        <f t="shared" si="40"/>
        <v>37.13333333333333</v>
      </c>
      <c r="AL80" s="3">
        <f t="shared" si="41"/>
        <v>47.849999999999994</v>
      </c>
      <c r="AM80" s="3">
        <f t="shared" si="42"/>
        <v>42.61666666666666</v>
      </c>
    </row>
    <row r="81" spans="1:39" ht="12.75">
      <c r="A81">
        <v>1971</v>
      </c>
      <c r="B81" s="3">
        <v>14</v>
      </c>
      <c r="C81" s="3">
        <v>20.8</v>
      </c>
      <c r="D81" s="3">
        <v>29.5</v>
      </c>
      <c r="E81" s="3">
        <v>43.3</v>
      </c>
      <c r="F81" s="3">
        <v>52.6</v>
      </c>
      <c r="G81" s="3">
        <v>64.1</v>
      </c>
      <c r="H81" s="3">
        <v>66.3</v>
      </c>
      <c r="I81" s="3">
        <v>70.9</v>
      </c>
      <c r="J81" s="3">
        <v>55.2</v>
      </c>
      <c r="K81" s="3">
        <v>44.6</v>
      </c>
      <c r="L81" s="3">
        <v>31.6</v>
      </c>
      <c r="M81" s="3">
        <v>17.1</v>
      </c>
      <c r="N81" s="5">
        <v>42.5</v>
      </c>
      <c r="P81" s="3">
        <f t="shared" si="22"/>
        <v>42.50000000000001</v>
      </c>
      <c r="Q81" s="29">
        <f t="shared" si="23"/>
        <v>0</v>
      </c>
      <c r="R81" s="3">
        <f t="shared" si="35"/>
        <v>70.9</v>
      </c>
      <c r="S81" s="3">
        <f t="shared" si="36"/>
        <v>14</v>
      </c>
      <c r="T81" s="4">
        <f t="shared" si="37"/>
        <v>12</v>
      </c>
      <c r="V81" s="14">
        <f t="shared" si="24"/>
        <v>41.800000000000004</v>
      </c>
      <c r="W81" s="15">
        <f t="shared" si="25"/>
        <v>41.89333333333334</v>
      </c>
      <c r="X81" s="14">
        <f t="shared" si="26"/>
        <v>67.1</v>
      </c>
      <c r="Y81" s="15">
        <f t="shared" si="27"/>
        <v>66.88000000000001</v>
      </c>
      <c r="Z81" s="14">
        <f t="shared" si="28"/>
        <v>43.800000000000004</v>
      </c>
      <c r="AA81" s="15">
        <f t="shared" si="29"/>
        <v>43.519999999999996</v>
      </c>
      <c r="AB81" s="14">
        <f t="shared" si="30"/>
        <v>16.3</v>
      </c>
      <c r="AC81" s="15">
        <f t="shared" si="31"/>
        <v>18.826666666666668</v>
      </c>
      <c r="AD81" s="15">
        <f t="shared" si="32"/>
        <v>42.574999999999996</v>
      </c>
      <c r="AE81" s="15">
        <f t="shared" si="43"/>
        <v>58.73333333333334</v>
      </c>
      <c r="AF81" s="15">
        <f t="shared" si="33"/>
        <v>58.82333333333334</v>
      </c>
      <c r="AG81" s="15">
        <f t="shared" si="38"/>
        <v>26.533333333333335</v>
      </c>
      <c r="AH81" s="15">
        <f t="shared" si="34"/>
        <v>27.026666666666664</v>
      </c>
      <c r="AI81" s="15">
        <f t="shared" si="39"/>
        <v>42.300000000000004</v>
      </c>
      <c r="AK81" s="3">
        <f t="shared" si="40"/>
        <v>37.38333333333333</v>
      </c>
      <c r="AL81" s="3">
        <f t="shared" si="41"/>
        <v>47.61666666666667</v>
      </c>
      <c r="AM81" s="3">
        <f t="shared" si="42"/>
        <v>42.63333333333333</v>
      </c>
    </row>
    <row r="82" spans="1:39" ht="12.75">
      <c r="A82">
        <v>1972</v>
      </c>
      <c r="B82" s="3">
        <v>12</v>
      </c>
      <c r="C82" s="3">
        <v>19.8</v>
      </c>
      <c r="D82" s="3">
        <v>34.1</v>
      </c>
      <c r="E82" s="3">
        <v>41.8</v>
      </c>
      <c r="F82" s="3">
        <v>54.1</v>
      </c>
      <c r="G82" s="3">
        <v>64.1</v>
      </c>
      <c r="H82" s="3">
        <v>65.4</v>
      </c>
      <c r="I82" s="3">
        <v>67.8</v>
      </c>
      <c r="J82" s="3">
        <v>55.2</v>
      </c>
      <c r="K82" s="3">
        <v>43</v>
      </c>
      <c r="L82" s="3">
        <v>29.4</v>
      </c>
      <c r="M82" s="3">
        <v>13.7</v>
      </c>
      <c r="N82" s="5">
        <v>41.7</v>
      </c>
      <c r="P82" s="3">
        <f t="shared" si="22"/>
        <v>41.699999999999996</v>
      </c>
      <c r="Q82" s="29">
        <f t="shared" si="23"/>
        <v>0</v>
      </c>
      <c r="R82" s="3">
        <f t="shared" si="35"/>
        <v>67.8</v>
      </c>
      <c r="S82" s="3">
        <f t="shared" si="36"/>
        <v>12</v>
      </c>
      <c r="T82" s="4">
        <f t="shared" si="37"/>
        <v>12</v>
      </c>
      <c r="V82" s="14">
        <f t="shared" si="24"/>
        <v>43.333333333333336</v>
      </c>
      <c r="W82" s="15">
        <f t="shared" si="25"/>
        <v>42.03333333333334</v>
      </c>
      <c r="X82" s="14">
        <f t="shared" si="26"/>
        <v>65.76666666666667</v>
      </c>
      <c r="Y82" s="15">
        <f t="shared" si="27"/>
        <v>67.09333333333333</v>
      </c>
      <c r="Z82" s="14">
        <f t="shared" si="28"/>
        <v>42.53333333333333</v>
      </c>
      <c r="AA82" s="15">
        <f t="shared" si="29"/>
        <v>43.67333333333333</v>
      </c>
      <c r="AB82" s="14">
        <f t="shared" si="30"/>
        <v>18.566666666666666</v>
      </c>
      <c r="AC82" s="15">
        <f t="shared" si="31"/>
        <v>18.6</v>
      </c>
      <c r="AD82" s="15">
        <f t="shared" si="32"/>
        <v>42.915</v>
      </c>
      <c r="AE82" s="15">
        <f t="shared" si="43"/>
        <v>58.06666666666666</v>
      </c>
      <c r="AF82" s="15">
        <f t="shared" si="33"/>
        <v>58.52</v>
      </c>
      <c r="AG82" s="15">
        <f t="shared" si="38"/>
        <v>27.25</v>
      </c>
      <c r="AH82" s="15">
        <f t="shared" si="34"/>
        <v>27.193333333333335</v>
      </c>
      <c r="AI82" s="15">
        <f t="shared" si="39"/>
        <v>42.83333333333332</v>
      </c>
      <c r="AK82" s="3">
        <f t="shared" si="40"/>
        <v>37.65</v>
      </c>
      <c r="AL82" s="3">
        <f t="shared" si="41"/>
        <v>45.74999999999999</v>
      </c>
      <c r="AM82" s="3">
        <f t="shared" si="42"/>
        <v>42.36666666666666</v>
      </c>
    </row>
    <row r="83" spans="1:39" ht="12.75">
      <c r="A83">
        <v>1973</v>
      </c>
      <c r="B83" s="3">
        <v>18.3</v>
      </c>
      <c r="C83" s="3">
        <v>23.7</v>
      </c>
      <c r="D83" s="3">
        <v>35.4</v>
      </c>
      <c r="E83" s="3">
        <v>40.2</v>
      </c>
      <c r="F83" s="3">
        <v>52.9</v>
      </c>
      <c r="G83" s="3">
        <v>63.4</v>
      </c>
      <c r="H83" s="3">
        <v>68.6</v>
      </c>
      <c r="I83" s="3">
        <v>70.1</v>
      </c>
      <c r="J83" s="3">
        <v>55.3</v>
      </c>
      <c r="K83" s="3">
        <v>48.5</v>
      </c>
      <c r="L83" s="3">
        <v>28.2</v>
      </c>
      <c r="M83" s="3">
        <v>21.3</v>
      </c>
      <c r="N83" s="5">
        <v>43.8</v>
      </c>
      <c r="P83" s="3">
        <f t="shared" si="22"/>
        <v>43.824999999999996</v>
      </c>
      <c r="Q83" s="29">
        <f t="shared" si="23"/>
        <v>-0.02499999999999858</v>
      </c>
      <c r="R83" s="3">
        <f t="shared" si="35"/>
        <v>70.1</v>
      </c>
      <c r="S83" s="3">
        <f t="shared" si="36"/>
        <v>18.3</v>
      </c>
      <c r="T83" s="4">
        <f t="shared" si="37"/>
        <v>12</v>
      </c>
      <c r="V83" s="14">
        <f t="shared" si="24"/>
        <v>42.833333333333336</v>
      </c>
      <c r="W83" s="15">
        <f t="shared" si="25"/>
        <v>41.81333333333333</v>
      </c>
      <c r="X83" s="14">
        <f t="shared" si="26"/>
        <v>67.36666666666666</v>
      </c>
      <c r="Y83" s="15">
        <f t="shared" si="27"/>
        <v>66.62666666666667</v>
      </c>
      <c r="Z83" s="14">
        <f t="shared" si="28"/>
        <v>44</v>
      </c>
      <c r="AA83" s="15">
        <f t="shared" si="29"/>
        <v>43.94666666666667</v>
      </c>
      <c r="AB83" s="14">
        <f t="shared" si="30"/>
        <v>20.633333333333336</v>
      </c>
      <c r="AC83" s="15">
        <f t="shared" si="31"/>
        <v>19.793333333333333</v>
      </c>
      <c r="AD83" s="15">
        <f t="shared" si="32"/>
        <v>42.83166666666666</v>
      </c>
      <c r="AE83" s="15">
        <f t="shared" si="43"/>
        <v>58.416666666666664</v>
      </c>
      <c r="AF83" s="15">
        <f t="shared" si="33"/>
        <v>58.160000000000004</v>
      </c>
      <c r="AG83" s="15">
        <f t="shared" si="38"/>
        <v>28.5</v>
      </c>
      <c r="AH83" s="15">
        <f t="shared" si="34"/>
        <v>27.929999999999996</v>
      </c>
      <c r="AI83" s="15">
        <f t="shared" si="39"/>
        <v>43.475</v>
      </c>
      <c r="AK83" s="3">
        <f t="shared" si="40"/>
        <v>38.983333333333334</v>
      </c>
      <c r="AL83" s="3">
        <f t="shared" si="41"/>
        <v>48.666666666666664</v>
      </c>
      <c r="AM83" s="3">
        <f t="shared" si="42"/>
        <v>43.75</v>
      </c>
    </row>
    <row r="84" spans="1:39" ht="12.75">
      <c r="A84">
        <v>1974</v>
      </c>
      <c r="B84" s="3">
        <v>14.9</v>
      </c>
      <c r="C84" s="3">
        <v>25.7</v>
      </c>
      <c r="D84" s="3">
        <v>32.4</v>
      </c>
      <c r="E84" s="3">
        <v>44.2</v>
      </c>
      <c r="F84" s="3">
        <v>51.5</v>
      </c>
      <c r="G84" s="3">
        <v>64.3</v>
      </c>
      <c r="H84" s="3">
        <v>72.4</v>
      </c>
      <c r="I84" s="3">
        <v>63.6</v>
      </c>
      <c r="J84" s="3">
        <v>54.7</v>
      </c>
      <c r="K84" s="3">
        <v>48.3</v>
      </c>
      <c r="L84" s="3">
        <v>32.9</v>
      </c>
      <c r="M84" s="3">
        <v>23.8</v>
      </c>
      <c r="N84" s="5">
        <v>44.1</v>
      </c>
      <c r="P84" s="3">
        <f t="shared" si="22"/>
        <v>44.05833333333333</v>
      </c>
      <c r="Q84" s="29">
        <f t="shared" si="23"/>
        <v>0.041666666666671404</v>
      </c>
      <c r="R84" s="3">
        <f t="shared" si="35"/>
        <v>72.4</v>
      </c>
      <c r="S84" s="3">
        <f t="shared" si="36"/>
        <v>14.9</v>
      </c>
      <c r="T84" s="4">
        <f t="shared" si="37"/>
        <v>12</v>
      </c>
      <c r="V84" s="14">
        <f t="shared" si="24"/>
        <v>42.699999999999996</v>
      </c>
      <c r="W84" s="15">
        <f t="shared" si="25"/>
        <v>42.086666666666666</v>
      </c>
      <c r="X84" s="14">
        <f t="shared" si="26"/>
        <v>66.76666666666667</v>
      </c>
      <c r="Y84" s="15">
        <f t="shared" si="27"/>
        <v>66.63333333333333</v>
      </c>
      <c r="Z84" s="14">
        <f t="shared" si="28"/>
        <v>45.300000000000004</v>
      </c>
      <c r="AA84" s="15">
        <f t="shared" si="29"/>
        <v>43.93333333333334</v>
      </c>
      <c r="AB84" s="14">
        <f t="shared" si="30"/>
        <v>19.766666666666666</v>
      </c>
      <c r="AC84" s="15">
        <f t="shared" si="31"/>
        <v>20.666666666666668</v>
      </c>
      <c r="AD84" s="15">
        <f t="shared" si="32"/>
        <v>43.19833333333333</v>
      </c>
      <c r="AE84" s="15">
        <f t="shared" si="43"/>
        <v>58.449999999999996</v>
      </c>
      <c r="AF84" s="15">
        <f t="shared" si="33"/>
        <v>58.43333333333332</v>
      </c>
      <c r="AG84" s="15">
        <f t="shared" si="38"/>
        <v>27.816666666666666</v>
      </c>
      <c r="AH84" s="15">
        <f t="shared" si="34"/>
        <v>28.186666666666667</v>
      </c>
      <c r="AI84" s="15">
        <f t="shared" si="39"/>
        <v>42.475</v>
      </c>
      <c r="AK84" s="3">
        <f t="shared" si="40"/>
        <v>38.833333333333336</v>
      </c>
      <c r="AL84" s="3">
        <f t="shared" si="41"/>
        <v>49.28333333333333</v>
      </c>
      <c r="AM84" s="3">
        <f t="shared" si="42"/>
        <v>42.258333333333326</v>
      </c>
    </row>
    <row r="85" spans="1:39" ht="12.75">
      <c r="A85">
        <v>1975</v>
      </c>
      <c r="B85" s="3">
        <v>19</v>
      </c>
      <c r="C85" s="3">
        <v>16.5</v>
      </c>
      <c r="D85" s="3">
        <v>26.4</v>
      </c>
      <c r="E85" s="3">
        <v>36.6</v>
      </c>
      <c r="F85" s="3">
        <v>52.2</v>
      </c>
      <c r="G85" s="3">
        <v>60.7</v>
      </c>
      <c r="H85" s="3">
        <v>71.7</v>
      </c>
      <c r="I85" s="3">
        <v>66</v>
      </c>
      <c r="J85" s="3">
        <v>55.6</v>
      </c>
      <c r="K85" s="3">
        <v>46.3</v>
      </c>
      <c r="L85" s="3">
        <v>30.4</v>
      </c>
      <c r="M85" s="3">
        <v>23.5</v>
      </c>
      <c r="N85" s="5">
        <v>42.1</v>
      </c>
      <c r="P85" s="3">
        <f t="shared" si="22"/>
        <v>42.074999999999996</v>
      </c>
      <c r="Q85" s="29">
        <f t="shared" si="23"/>
        <v>0.025000000000005684</v>
      </c>
      <c r="R85" s="3">
        <f t="shared" si="35"/>
        <v>71.7</v>
      </c>
      <c r="S85" s="3">
        <f t="shared" si="36"/>
        <v>16.5</v>
      </c>
      <c r="T85" s="4">
        <f t="shared" si="37"/>
        <v>12</v>
      </c>
      <c r="V85" s="14">
        <f t="shared" si="24"/>
        <v>38.4</v>
      </c>
      <c r="W85" s="15">
        <f t="shared" si="25"/>
        <v>42.66</v>
      </c>
      <c r="X85" s="14">
        <f t="shared" si="26"/>
        <v>66.13333333333334</v>
      </c>
      <c r="Y85" s="15">
        <f t="shared" si="27"/>
        <v>66.80666666666666</v>
      </c>
      <c r="Z85" s="14">
        <f t="shared" si="28"/>
        <v>44.1</v>
      </c>
      <c r="AA85" s="15">
        <f t="shared" si="29"/>
        <v>44.34</v>
      </c>
      <c r="AB85" s="14">
        <f t="shared" si="30"/>
        <v>23.7</v>
      </c>
      <c r="AC85" s="15">
        <f t="shared" si="31"/>
        <v>19.68</v>
      </c>
      <c r="AD85" s="15">
        <f t="shared" si="32"/>
        <v>43.68666666666667</v>
      </c>
      <c r="AE85" s="15">
        <f t="shared" si="43"/>
        <v>57.13333333333333</v>
      </c>
      <c r="AF85" s="15">
        <f t="shared" si="33"/>
        <v>58.92333333333333</v>
      </c>
      <c r="AG85" s="15">
        <f t="shared" si="38"/>
        <v>29.549999999999997</v>
      </c>
      <c r="AH85" s="15">
        <f t="shared" si="34"/>
        <v>27.686666666666667</v>
      </c>
      <c r="AI85" s="15">
        <f t="shared" si="39"/>
        <v>44.824999999999996</v>
      </c>
      <c r="AK85" s="3">
        <f t="shared" si="40"/>
        <v>35.23333333333333</v>
      </c>
      <c r="AL85" s="3">
        <f t="shared" si="41"/>
        <v>48.91666666666666</v>
      </c>
      <c r="AM85" s="3">
        <f t="shared" si="42"/>
        <v>44.43333333333332</v>
      </c>
    </row>
    <row r="86" spans="1:39" ht="12.75">
      <c r="A86">
        <v>1976</v>
      </c>
      <c r="B86" s="3">
        <v>18.8</v>
      </c>
      <c r="C86" s="3">
        <v>28.8</v>
      </c>
      <c r="D86" s="3">
        <v>29.5</v>
      </c>
      <c r="E86" s="3">
        <v>45.3</v>
      </c>
      <c r="F86" s="3">
        <v>54.7</v>
      </c>
      <c r="G86" s="3">
        <v>62.6</v>
      </c>
      <c r="H86" s="3">
        <v>70.5</v>
      </c>
      <c r="I86" s="3">
        <v>68.3</v>
      </c>
      <c r="J86" s="3">
        <v>59.2</v>
      </c>
      <c r="K86" s="3">
        <v>42.7</v>
      </c>
      <c r="L86" s="3">
        <v>29.3</v>
      </c>
      <c r="M86" s="3">
        <v>22.3</v>
      </c>
      <c r="N86" s="5">
        <v>44.3</v>
      </c>
      <c r="P86" s="3">
        <f t="shared" si="22"/>
        <v>44.333333333333336</v>
      </c>
      <c r="Q86" s="29">
        <f t="shared" si="23"/>
        <v>-0.033333333333338544</v>
      </c>
      <c r="R86" s="3">
        <f t="shared" si="35"/>
        <v>70.5</v>
      </c>
      <c r="S86" s="3">
        <f t="shared" si="36"/>
        <v>18.8</v>
      </c>
      <c r="T86" s="4">
        <f t="shared" si="37"/>
        <v>12</v>
      </c>
      <c r="V86" s="14">
        <f t="shared" si="24"/>
        <v>43.166666666666664</v>
      </c>
      <c r="W86" s="15">
        <f t="shared" si="25"/>
        <v>42.63999999999999</v>
      </c>
      <c r="X86" s="14">
        <f t="shared" si="26"/>
        <v>67.13333333333333</v>
      </c>
      <c r="Y86" s="15">
        <f t="shared" si="27"/>
        <v>66.46</v>
      </c>
      <c r="Z86" s="14">
        <f t="shared" si="28"/>
        <v>43.73333333333334</v>
      </c>
      <c r="AA86" s="15">
        <f t="shared" si="29"/>
        <v>44.36666666666667</v>
      </c>
      <c r="AB86" s="14">
        <f t="shared" si="30"/>
        <v>20.666666666666668</v>
      </c>
      <c r="AC86" s="15">
        <f t="shared" si="31"/>
        <v>17.44666666666667</v>
      </c>
      <c r="AD86" s="15">
        <f t="shared" si="32"/>
        <v>43.145</v>
      </c>
      <c r="AE86" s="15">
        <f t="shared" si="43"/>
        <v>60.099999999999994</v>
      </c>
      <c r="AF86" s="15">
        <f t="shared" si="33"/>
        <v>59.03000000000001</v>
      </c>
      <c r="AG86" s="15">
        <f t="shared" si="38"/>
        <v>27.816666666666666</v>
      </c>
      <c r="AH86" s="15">
        <f t="shared" si="34"/>
        <v>26.35333333333333</v>
      </c>
      <c r="AI86" s="15">
        <f t="shared" si="39"/>
        <v>44.166666666666664</v>
      </c>
      <c r="AK86" s="3">
        <f t="shared" si="40"/>
        <v>39.949999999999996</v>
      </c>
      <c r="AL86" s="3">
        <f t="shared" si="41"/>
        <v>48.71666666666667</v>
      </c>
      <c r="AM86" s="3">
        <f t="shared" si="42"/>
        <v>44.741666666666674</v>
      </c>
    </row>
    <row r="87" spans="1:39" ht="12.75">
      <c r="A87">
        <v>1977</v>
      </c>
      <c r="B87" s="3">
        <v>10.8</v>
      </c>
      <c r="C87" s="3">
        <v>28.9</v>
      </c>
      <c r="D87" s="3">
        <v>32.9</v>
      </c>
      <c r="E87" s="3">
        <v>47.9</v>
      </c>
      <c r="F87" s="3">
        <v>57.8</v>
      </c>
      <c r="G87" s="3">
        <v>66.3</v>
      </c>
      <c r="H87" s="3">
        <v>69.9</v>
      </c>
      <c r="I87" s="3">
        <v>63.7</v>
      </c>
      <c r="J87" s="3">
        <v>57.5</v>
      </c>
      <c r="K87" s="3">
        <v>46.6</v>
      </c>
      <c r="L87" s="3">
        <v>29.6</v>
      </c>
      <c r="M87" s="3">
        <v>17.8</v>
      </c>
      <c r="N87" s="5">
        <v>44.1</v>
      </c>
      <c r="P87" s="3">
        <f t="shared" si="22"/>
        <v>44.14166666666667</v>
      </c>
      <c r="Q87" s="29">
        <f t="shared" si="23"/>
        <v>-0.041666666666671404</v>
      </c>
      <c r="R87" s="3">
        <f t="shared" si="35"/>
        <v>69.9</v>
      </c>
      <c r="S87" s="3">
        <f t="shared" si="36"/>
        <v>10.8</v>
      </c>
      <c r="T87" s="4">
        <f t="shared" si="37"/>
        <v>12</v>
      </c>
      <c r="V87" s="14">
        <f t="shared" si="24"/>
        <v>46.199999999999996</v>
      </c>
      <c r="W87" s="15">
        <f t="shared" si="25"/>
        <v>42.19333333333333</v>
      </c>
      <c r="X87" s="14">
        <f t="shared" si="26"/>
        <v>66.63333333333333</v>
      </c>
      <c r="Y87" s="15">
        <f t="shared" si="27"/>
        <v>66.33333333333333</v>
      </c>
      <c r="Z87" s="14">
        <f t="shared" si="28"/>
        <v>44.56666666666666</v>
      </c>
      <c r="AA87" s="15">
        <f t="shared" si="29"/>
        <v>44.39333333333333</v>
      </c>
      <c r="AB87" s="14">
        <f t="shared" si="30"/>
        <v>13.633333333333333</v>
      </c>
      <c r="AC87" s="15">
        <f t="shared" si="31"/>
        <v>17.766666666666666</v>
      </c>
      <c r="AD87" s="15">
        <f t="shared" si="32"/>
        <v>42.65500000000001</v>
      </c>
      <c r="AE87" s="15">
        <f t="shared" si="43"/>
        <v>60.51666666666667</v>
      </c>
      <c r="AF87" s="15">
        <f t="shared" si="33"/>
        <v>59.033333333333324</v>
      </c>
      <c r="AG87" s="15">
        <f t="shared" si="38"/>
        <v>24.75</v>
      </c>
      <c r="AH87" s="15">
        <f t="shared" si="34"/>
        <v>26.383333333333333</v>
      </c>
      <c r="AI87" s="15">
        <f t="shared" si="39"/>
        <v>41.85</v>
      </c>
      <c r="AK87" s="3">
        <f t="shared" si="40"/>
        <v>40.76666666666667</v>
      </c>
      <c r="AL87" s="3">
        <f t="shared" si="41"/>
        <v>47.51666666666667</v>
      </c>
      <c r="AM87" s="3">
        <f t="shared" si="42"/>
        <v>41.60000000000001</v>
      </c>
    </row>
    <row r="88" spans="1:39" ht="12.75">
      <c r="A88">
        <v>1978</v>
      </c>
      <c r="B88" s="3">
        <v>8.7</v>
      </c>
      <c r="C88" s="3">
        <v>14.4</v>
      </c>
      <c r="D88" s="3">
        <v>31.4</v>
      </c>
      <c r="E88" s="3">
        <v>43.5</v>
      </c>
      <c r="F88" s="3">
        <v>53.3</v>
      </c>
      <c r="G88" s="3">
        <v>62.8</v>
      </c>
      <c r="H88" s="3">
        <v>68.1</v>
      </c>
      <c r="I88" s="3">
        <v>66</v>
      </c>
      <c r="J88" s="3">
        <v>60</v>
      </c>
      <c r="K88" s="3">
        <v>46.8</v>
      </c>
      <c r="L88" s="3">
        <v>25.6</v>
      </c>
      <c r="M88" s="3">
        <v>12.8</v>
      </c>
      <c r="N88" s="5">
        <v>41.1</v>
      </c>
      <c r="P88" s="3">
        <f t="shared" si="22"/>
        <v>41.116666666666674</v>
      </c>
      <c r="Q88" s="29">
        <f t="shared" si="23"/>
        <v>-0.016666666666672825</v>
      </c>
      <c r="R88" s="3">
        <f t="shared" si="35"/>
        <v>68.1</v>
      </c>
      <c r="S88" s="3">
        <f t="shared" si="36"/>
        <v>8.7</v>
      </c>
      <c r="T88" s="4">
        <f t="shared" si="37"/>
        <v>12</v>
      </c>
      <c r="V88" s="14">
        <f t="shared" si="24"/>
        <v>42.73333333333333</v>
      </c>
      <c r="W88" s="15">
        <f t="shared" si="25"/>
        <v>43.27333333333333</v>
      </c>
      <c r="X88" s="14">
        <f t="shared" si="26"/>
        <v>65.63333333333333</v>
      </c>
      <c r="Y88" s="15">
        <f t="shared" si="27"/>
        <v>66.46</v>
      </c>
      <c r="Z88" s="14">
        <f t="shared" si="28"/>
        <v>44.13333333333333</v>
      </c>
      <c r="AA88" s="15">
        <f t="shared" si="29"/>
        <v>44.81333333333333</v>
      </c>
      <c r="AB88" s="14">
        <f t="shared" si="30"/>
        <v>9.466666666666667</v>
      </c>
      <c r="AC88" s="15">
        <f t="shared" si="31"/>
        <v>18.16</v>
      </c>
      <c r="AD88" s="15">
        <f t="shared" si="32"/>
        <v>43.10000000000001</v>
      </c>
      <c r="AE88" s="15">
        <f t="shared" si="43"/>
        <v>58.949999999999996</v>
      </c>
      <c r="AF88" s="15">
        <f t="shared" si="33"/>
        <v>59.64666666666667</v>
      </c>
      <c r="AG88" s="15">
        <f t="shared" si="38"/>
        <v>21.833333333333332</v>
      </c>
      <c r="AH88" s="15">
        <f t="shared" si="34"/>
        <v>26.95333333333333</v>
      </c>
      <c r="AI88" s="15">
        <f t="shared" si="39"/>
        <v>40.15</v>
      </c>
      <c r="AK88" s="3">
        <f t="shared" si="40"/>
        <v>35.68333333333334</v>
      </c>
      <c r="AL88" s="3">
        <f t="shared" si="41"/>
        <v>46.550000000000004</v>
      </c>
      <c r="AM88" s="3">
        <f t="shared" si="42"/>
        <v>39.93333333333334</v>
      </c>
    </row>
    <row r="89" spans="1:39" ht="12.75">
      <c r="A89">
        <v>1979</v>
      </c>
      <c r="B89" s="3">
        <v>2.7</v>
      </c>
      <c r="C89" s="3">
        <v>12.9</v>
      </c>
      <c r="D89" s="3">
        <v>30.2</v>
      </c>
      <c r="E89" s="3">
        <v>40.2</v>
      </c>
      <c r="F89" s="3">
        <v>51</v>
      </c>
      <c r="G89" s="3">
        <v>62.9</v>
      </c>
      <c r="H89" s="3">
        <v>69</v>
      </c>
      <c r="I89" s="3">
        <v>66.5</v>
      </c>
      <c r="J89" s="3">
        <v>61.2</v>
      </c>
      <c r="K89" s="3">
        <v>47.5</v>
      </c>
      <c r="L89" s="3">
        <v>27.6</v>
      </c>
      <c r="M89" s="3">
        <v>27.6</v>
      </c>
      <c r="N89" s="5">
        <v>41.6</v>
      </c>
      <c r="P89" s="3">
        <f t="shared" si="22"/>
        <v>41.608333333333334</v>
      </c>
      <c r="Q89" s="29">
        <f t="shared" si="23"/>
        <v>-0.00833333333333286</v>
      </c>
      <c r="R89" s="3">
        <f t="shared" si="35"/>
        <v>69</v>
      </c>
      <c r="S89" s="3">
        <f t="shared" si="36"/>
        <v>2.7</v>
      </c>
      <c r="T89" s="4">
        <f t="shared" si="37"/>
        <v>12</v>
      </c>
      <c r="V89" s="14">
        <f t="shared" si="24"/>
        <v>40.46666666666667</v>
      </c>
      <c r="W89" s="15">
        <f t="shared" si="25"/>
        <v>43.83333333333333</v>
      </c>
      <c r="X89" s="14">
        <f t="shared" si="26"/>
        <v>66.13333333333334</v>
      </c>
      <c r="Y89" s="15">
        <f t="shared" si="27"/>
        <v>66.34666666666666</v>
      </c>
      <c r="Z89" s="14">
        <f t="shared" si="28"/>
        <v>45.43333333333334</v>
      </c>
      <c r="AA89" s="15">
        <f t="shared" si="29"/>
        <v>45.41333333333333</v>
      </c>
      <c r="AB89" s="14">
        <f t="shared" si="30"/>
        <v>21.366666666666664</v>
      </c>
      <c r="AC89" s="15">
        <f t="shared" si="31"/>
        <v>17.26</v>
      </c>
      <c r="AD89" s="15">
        <f t="shared" si="32"/>
        <v>43.42</v>
      </c>
      <c r="AE89" s="15">
        <f t="shared" si="43"/>
        <v>58.46666666666667</v>
      </c>
      <c r="AF89" s="15">
        <f t="shared" si="33"/>
        <v>59.626666666666665</v>
      </c>
      <c r="AG89" s="15">
        <f t="shared" si="38"/>
        <v>27.966666666666665</v>
      </c>
      <c r="AH89" s="15">
        <f t="shared" si="34"/>
        <v>26.706666666666667</v>
      </c>
      <c r="AI89" s="15">
        <f t="shared" si="39"/>
        <v>44.083333333333336</v>
      </c>
      <c r="AK89" s="3">
        <f t="shared" si="40"/>
        <v>33.31666666666667</v>
      </c>
      <c r="AL89" s="3">
        <f t="shared" si="41"/>
        <v>49.900000000000006</v>
      </c>
      <c r="AM89" s="3">
        <f t="shared" si="42"/>
        <v>44.28333333333333</v>
      </c>
    </row>
    <row r="90" spans="1:39" ht="12.75">
      <c r="A90">
        <v>1980</v>
      </c>
      <c r="B90" s="3">
        <v>14.7</v>
      </c>
      <c r="C90" s="3">
        <v>21.8</v>
      </c>
      <c r="D90" s="3">
        <v>28.6</v>
      </c>
      <c r="E90" s="3">
        <v>46.7</v>
      </c>
      <c r="F90" s="3">
        <v>56.1</v>
      </c>
      <c r="G90" s="3">
        <v>64.1</v>
      </c>
      <c r="H90" s="3">
        <v>71</v>
      </c>
      <c r="I90" s="3">
        <v>65.2</v>
      </c>
      <c r="J90" s="3">
        <v>58.1</v>
      </c>
      <c r="K90" s="3">
        <v>45.5</v>
      </c>
      <c r="L90" s="3">
        <v>35</v>
      </c>
      <c r="M90" s="3">
        <v>24.8</v>
      </c>
      <c r="N90" s="5">
        <v>44.3</v>
      </c>
      <c r="P90" s="3">
        <f t="shared" si="22"/>
        <v>44.300000000000004</v>
      </c>
      <c r="Q90" s="29">
        <f t="shared" si="23"/>
        <v>0</v>
      </c>
      <c r="R90" s="3">
        <f t="shared" si="35"/>
        <v>71</v>
      </c>
      <c r="S90" s="3">
        <f t="shared" si="36"/>
        <v>14.7</v>
      </c>
      <c r="T90" s="4">
        <f t="shared" si="37"/>
        <v>12</v>
      </c>
      <c r="V90" s="14">
        <f t="shared" si="24"/>
        <v>43.800000000000004</v>
      </c>
      <c r="W90" s="15">
        <f t="shared" si="25"/>
        <v>42.72</v>
      </c>
      <c r="X90" s="14">
        <f t="shared" si="26"/>
        <v>66.76666666666667</v>
      </c>
      <c r="Y90" s="15">
        <f t="shared" si="27"/>
        <v>66.12666666666667</v>
      </c>
      <c r="Z90" s="14">
        <f t="shared" si="28"/>
        <v>46.199999999999996</v>
      </c>
      <c r="AA90" s="15">
        <f t="shared" si="29"/>
        <v>45.07333333333333</v>
      </c>
      <c r="AB90" s="14">
        <f t="shared" si="30"/>
        <v>25.666666666666668</v>
      </c>
      <c r="AC90" s="15">
        <f t="shared" si="31"/>
        <v>19.706666666666667</v>
      </c>
      <c r="AD90" s="15">
        <f t="shared" si="32"/>
        <v>42.88</v>
      </c>
      <c r="AE90" s="15">
        <f t="shared" si="43"/>
        <v>60.20000000000001</v>
      </c>
      <c r="AF90" s="15">
        <f t="shared" si="33"/>
        <v>59.013333333333335</v>
      </c>
      <c r="AG90" s="15">
        <f t="shared" si="38"/>
        <v>32.4</v>
      </c>
      <c r="AH90" s="15">
        <f t="shared" si="34"/>
        <v>27.859999999999996</v>
      </c>
      <c r="AI90" s="15">
        <f t="shared" si="39"/>
        <v>46.199999999999996</v>
      </c>
      <c r="AK90" s="3">
        <f t="shared" si="40"/>
        <v>38.666666666666664</v>
      </c>
      <c r="AL90" s="3">
        <f t="shared" si="41"/>
        <v>49.93333333333333</v>
      </c>
      <c r="AM90" s="3">
        <f t="shared" si="42"/>
        <v>45.974999999999994</v>
      </c>
    </row>
    <row r="91" spans="1:39" ht="12.75">
      <c r="A91">
        <v>1981</v>
      </c>
      <c r="B91" s="3">
        <v>26.1</v>
      </c>
      <c r="C91" s="3">
        <v>26.1</v>
      </c>
      <c r="D91" s="3">
        <v>36.9</v>
      </c>
      <c r="E91" s="3">
        <v>48.1</v>
      </c>
      <c r="F91" s="3">
        <v>52.9</v>
      </c>
      <c r="G91" s="3">
        <v>62</v>
      </c>
      <c r="H91" s="3">
        <v>69.5</v>
      </c>
      <c r="I91" s="3">
        <v>68.2</v>
      </c>
      <c r="J91" s="3">
        <v>59.3</v>
      </c>
      <c r="K91" s="3">
        <v>44.3</v>
      </c>
      <c r="L91" s="3">
        <v>36.6</v>
      </c>
      <c r="M91" s="3">
        <v>21.2</v>
      </c>
      <c r="N91" s="5">
        <v>45.9</v>
      </c>
      <c r="P91" s="3">
        <f t="shared" si="22"/>
        <v>45.93333333333334</v>
      </c>
      <c r="Q91" s="29">
        <f t="shared" si="23"/>
        <v>-0.033333333333338544</v>
      </c>
      <c r="R91" s="3">
        <f t="shared" si="35"/>
        <v>69.5</v>
      </c>
      <c r="S91" s="3">
        <f t="shared" si="36"/>
        <v>21.2</v>
      </c>
      <c r="T91" s="4">
        <f t="shared" si="37"/>
        <v>12</v>
      </c>
      <c r="V91" s="14">
        <f t="shared" si="24"/>
        <v>45.96666666666667</v>
      </c>
      <c r="W91" s="15">
        <f t="shared" si="25"/>
        <v>42.333333333333336</v>
      </c>
      <c r="X91" s="14">
        <f t="shared" si="26"/>
        <v>66.56666666666666</v>
      </c>
      <c r="Y91" s="15">
        <f t="shared" si="27"/>
        <v>66.65333333333334</v>
      </c>
      <c r="Z91" s="14">
        <f t="shared" si="28"/>
        <v>46.73333333333333</v>
      </c>
      <c r="AA91" s="15">
        <f t="shared" si="29"/>
        <v>45.31333333333333</v>
      </c>
      <c r="AB91" s="14">
        <f t="shared" si="30"/>
        <v>16.166666666666668</v>
      </c>
      <c r="AC91" s="15">
        <f t="shared" si="31"/>
        <v>21.38</v>
      </c>
      <c r="AD91" s="15">
        <f t="shared" si="32"/>
        <v>43.36</v>
      </c>
      <c r="AE91" s="15">
        <f t="shared" si="43"/>
        <v>60</v>
      </c>
      <c r="AF91" s="15">
        <f t="shared" si="33"/>
        <v>58.92999999999999</v>
      </c>
      <c r="AG91" s="15">
        <f t="shared" si="38"/>
        <v>26.583333333333332</v>
      </c>
      <c r="AH91" s="15">
        <f t="shared" si="34"/>
        <v>28.913333333333334</v>
      </c>
      <c r="AI91" s="15">
        <f t="shared" si="39"/>
        <v>42.01666666666667</v>
      </c>
      <c r="AK91" s="3">
        <f t="shared" si="40"/>
        <v>42.016666666666666</v>
      </c>
      <c r="AL91" s="3">
        <f t="shared" si="41"/>
        <v>49.85</v>
      </c>
      <c r="AM91" s="3">
        <f t="shared" si="42"/>
        <v>42.33333333333333</v>
      </c>
    </row>
    <row r="92" spans="1:39" ht="12.75">
      <c r="A92">
        <v>1982</v>
      </c>
      <c r="B92" s="3">
        <v>8.2</v>
      </c>
      <c r="C92" s="3">
        <v>19.1</v>
      </c>
      <c r="D92" s="3">
        <v>30.1</v>
      </c>
      <c r="E92" s="3">
        <v>39.6</v>
      </c>
      <c r="F92" s="3">
        <v>52.2</v>
      </c>
      <c r="G92" s="3">
        <v>59.7</v>
      </c>
      <c r="H92" s="3">
        <v>68.6</v>
      </c>
      <c r="I92" s="3">
        <v>68.3</v>
      </c>
      <c r="J92" s="3">
        <v>56.3</v>
      </c>
      <c r="K92" s="3">
        <v>44.5</v>
      </c>
      <c r="L92" s="3">
        <v>27.8</v>
      </c>
      <c r="M92" s="3">
        <v>22.9</v>
      </c>
      <c r="N92" s="5">
        <v>41.4</v>
      </c>
      <c r="P92" s="3">
        <f t="shared" si="22"/>
        <v>41.44166666666667</v>
      </c>
      <c r="Q92" s="29">
        <f t="shared" si="23"/>
        <v>-0.041666666666671404</v>
      </c>
      <c r="R92" s="3">
        <f t="shared" si="35"/>
        <v>68.6</v>
      </c>
      <c r="S92" s="3">
        <f t="shared" si="36"/>
        <v>8.2</v>
      </c>
      <c r="T92" s="4">
        <f t="shared" si="37"/>
        <v>12</v>
      </c>
      <c r="V92" s="14">
        <f t="shared" si="24"/>
        <v>40.63333333333333</v>
      </c>
      <c r="W92" s="15">
        <f t="shared" si="25"/>
        <v>42.540000000000006</v>
      </c>
      <c r="X92" s="14">
        <f t="shared" si="26"/>
        <v>65.53333333333335</v>
      </c>
      <c r="Y92" s="15">
        <f t="shared" si="27"/>
        <v>66.94</v>
      </c>
      <c r="Z92" s="14">
        <f t="shared" si="28"/>
        <v>42.86666666666667</v>
      </c>
      <c r="AA92" s="15">
        <f t="shared" si="29"/>
        <v>44.72666666666667</v>
      </c>
      <c r="AB92" s="14">
        <f t="shared" si="30"/>
        <v>25.866666666666664</v>
      </c>
      <c r="AC92" s="15">
        <f t="shared" si="31"/>
        <v>20.23333333333333</v>
      </c>
      <c r="AD92" s="15">
        <f t="shared" si="32"/>
        <v>43.69500000000001</v>
      </c>
      <c r="AE92" s="15">
        <f t="shared" si="43"/>
        <v>57.449999999999996</v>
      </c>
      <c r="AF92" s="15">
        <f t="shared" si="33"/>
        <v>58.90333333333333</v>
      </c>
      <c r="AG92" s="15">
        <f t="shared" si="38"/>
        <v>30.51666666666667</v>
      </c>
      <c r="AH92" s="15">
        <f t="shared" si="34"/>
        <v>28.47</v>
      </c>
      <c r="AI92" s="15">
        <f t="shared" si="39"/>
        <v>44.525000000000006</v>
      </c>
      <c r="AK92" s="3">
        <f t="shared" si="40"/>
        <v>34.81666666666666</v>
      </c>
      <c r="AL92" s="3">
        <f t="shared" si="41"/>
        <v>48.06666666666666</v>
      </c>
      <c r="AM92" s="3">
        <f t="shared" si="42"/>
        <v>43.90833333333333</v>
      </c>
    </row>
    <row r="93" spans="1:39" ht="12.75">
      <c r="A93">
        <v>1983</v>
      </c>
      <c r="B93" s="3">
        <v>25.4</v>
      </c>
      <c r="C93" s="3">
        <v>29.3</v>
      </c>
      <c r="D93" s="3">
        <v>33.2</v>
      </c>
      <c r="E93" s="3">
        <v>39</v>
      </c>
      <c r="F93" s="3">
        <v>50.2</v>
      </c>
      <c r="G93" s="3">
        <v>61.4</v>
      </c>
      <c r="H93" s="3">
        <v>70.4</v>
      </c>
      <c r="I93" s="3">
        <v>73</v>
      </c>
      <c r="J93" s="3">
        <v>57.2</v>
      </c>
      <c r="K93" s="3">
        <v>46.8</v>
      </c>
      <c r="L93" s="3">
        <v>32</v>
      </c>
      <c r="M93" s="3">
        <v>4.3</v>
      </c>
      <c r="N93" s="5">
        <v>43.5</v>
      </c>
      <c r="P93" s="3">
        <f t="shared" si="22"/>
        <v>43.51666666666667</v>
      </c>
      <c r="Q93" s="29">
        <f t="shared" si="23"/>
        <v>-0.016666666666672825</v>
      </c>
      <c r="R93" s="3">
        <f t="shared" si="35"/>
        <v>73</v>
      </c>
      <c r="S93" s="3">
        <f t="shared" si="36"/>
        <v>4.3</v>
      </c>
      <c r="T93" s="4">
        <f t="shared" si="37"/>
        <v>12</v>
      </c>
      <c r="V93" s="14">
        <f t="shared" si="24"/>
        <v>40.800000000000004</v>
      </c>
      <c r="W93" s="15">
        <f t="shared" si="25"/>
        <v>42.99333333333333</v>
      </c>
      <c r="X93" s="14">
        <f t="shared" si="26"/>
        <v>68.26666666666667</v>
      </c>
      <c r="Y93" s="15">
        <f t="shared" si="27"/>
        <v>66.66666666666666</v>
      </c>
      <c r="Z93" s="14">
        <f t="shared" si="28"/>
        <v>45.333333333333336</v>
      </c>
      <c r="AA93" s="15">
        <f t="shared" si="29"/>
        <v>43.093333333333334</v>
      </c>
      <c r="AB93" s="14">
        <f t="shared" si="30"/>
        <v>17.833333333333332</v>
      </c>
      <c r="AC93" s="15">
        <f t="shared" si="31"/>
        <v>19.34</v>
      </c>
      <c r="AD93" s="15">
        <f t="shared" si="32"/>
        <v>43.09666666666667</v>
      </c>
      <c r="AE93" s="15">
        <f t="shared" si="43"/>
        <v>58.53333333333333</v>
      </c>
      <c r="AF93" s="15">
        <f t="shared" si="33"/>
        <v>58.660000000000004</v>
      </c>
      <c r="AG93" s="15">
        <f t="shared" si="38"/>
        <v>27.099999999999998</v>
      </c>
      <c r="AH93" s="15">
        <f t="shared" si="34"/>
        <v>27.506666666666668</v>
      </c>
      <c r="AI93" s="15">
        <f t="shared" si="39"/>
        <v>42.71666666666667</v>
      </c>
      <c r="AK93" s="3">
        <f t="shared" si="40"/>
        <v>39.75000000000001</v>
      </c>
      <c r="AL93" s="3">
        <f t="shared" si="41"/>
        <v>47.28333333333334</v>
      </c>
      <c r="AM93" s="3">
        <f t="shared" si="42"/>
        <v>43.30833333333334</v>
      </c>
    </row>
    <row r="94" spans="1:39" ht="12.75">
      <c r="A94">
        <v>1984</v>
      </c>
      <c r="B94" s="3">
        <v>20.1</v>
      </c>
      <c r="C94" s="3">
        <v>29.1</v>
      </c>
      <c r="D94" s="3">
        <v>30.3</v>
      </c>
      <c r="E94" s="3">
        <v>41.5</v>
      </c>
      <c r="F94" s="3">
        <v>52.7</v>
      </c>
      <c r="G94" s="3">
        <v>62.3</v>
      </c>
      <c r="H94" s="3">
        <v>69.9</v>
      </c>
      <c r="I94" s="3">
        <v>70.5</v>
      </c>
      <c r="J94" s="3">
        <v>53.1</v>
      </c>
      <c r="K94" s="3">
        <v>42.6</v>
      </c>
      <c r="L94" s="3">
        <v>31.8</v>
      </c>
      <c r="M94" s="3">
        <v>15.5</v>
      </c>
      <c r="N94" s="5">
        <v>43.3</v>
      </c>
      <c r="P94" s="3">
        <f t="shared" si="22"/>
        <v>43.28333333333334</v>
      </c>
      <c r="Q94" s="29">
        <f t="shared" si="23"/>
        <v>0.016666666666658614</v>
      </c>
      <c r="R94" s="3">
        <f t="shared" si="35"/>
        <v>70.5</v>
      </c>
      <c r="S94" s="3">
        <f t="shared" si="36"/>
        <v>15.5</v>
      </c>
      <c r="T94" s="4">
        <f t="shared" si="37"/>
        <v>12</v>
      </c>
      <c r="V94" s="14">
        <f t="shared" si="24"/>
        <v>41.5</v>
      </c>
      <c r="W94" s="15">
        <f t="shared" si="25"/>
        <v>43.04666666666667</v>
      </c>
      <c r="X94" s="14">
        <f t="shared" si="26"/>
        <v>67.56666666666666</v>
      </c>
      <c r="Y94" s="15">
        <f t="shared" si="27"/>
        <v>66.84</v>
      </c>
      <c r="Z94" s="14">
        <f t="shared" si="28"/>
        <v>42.5</v>
      </c>
      <c r="AA94" s="15">
        <f t="shared" si="29"/>
        <v>42.38666666666666</v>
      </c>
      <c r="AB94" s="14">
        <f t="shared" si="30"/>
        <v>15.633333333333333</v>
      </c>
      <c r="AC94" s="15">
        <f t="shared" si="31"/>
        <v>21.386666666666667</v>
      </c>
      <c r="AD94" s="15">
        <f t="shared" si="32"/>
        <v>42.976666666666674</v>
      </c>
      <c r="AE94" s="15">
        <f t="shared" si="43"/>
        <v>58.333333333333336</v>
      </c>
      <c r="AF94" s="15">
        <f t="shared" si="33"/>
        <v>58.486666666666665</v>
      </c>
      <c r="AG94" s="15">
        <f t="shared" si="38"/>
        <v>25.75</v>
      </c>
      <c r="AH94" s="15">
        <f t="shared" si="34"/>
        <v>28.426666666666666</v>
      </c>
      <c r="AI94" s="15">
        <f t="shared" si="39"/>
        <v>42.36666666666667</v>
      </c>
      <c r="AK94" s="3">
        <f t="shared" si="40"/>
        <v>39.333333333333336</v>
      </c>
      <c r="AL94" s="3">
        <f t="shared" si="41"/>
        <v>47.23333333333333</v>
      </c>
      <c r="AM94" s="3">
        <f t="shared" si="42"/>
        <v>42.824999999999996</v>
      </c>
    </row>
    <row r="95" spans="1:39" ht="12.75">
      <c r="A95">
        <v>1985</v>
      </c>
      <c r="B95" s="3">
        <v>13.9</v>
      </c>
      <c r="C95" s="3">
        <v>17.5</v>
      </c>
      <c r="D95" s="3">
        <v>33.2</v>
      </c>
      <c r="E95" s="3">
        <v>47.3</v>
      </c>
      <c r="F95" s="3">
        <v>57.7</v>
      </c>
      <c r="G95" s="3">
        <v>60.9</v>
      </c>
      <c r="H95" s="3">
        <v>71</v>
      </c>
      <c r="I95" s="3">
        <v>64.3</v>
      </c>
      <c r="J95" s="3">
        <v>52.7</v>
      </c>
      <c r="K95" s="3">
        <v>44.1</v>
      </c>
      <c r="L95" s="3">
        <v>17.3</v>
      </c>
      <c r="M95" s="3">
        <v>15.8</v>
      </c>
      <c r="N95" s="5">
        <v>41.3</v>
      </c>
      <c r="P95" s="3">
        <f t="shared" si="22"/>
        <v>41.30833333333334</v>
      </c>
      <c r="Q95" s="29">
        <f t="shared" si="23"/>
        <v>-0.008333333333339965</v>
      </c>
      <c r="R95" s="3">
        <f t="shared" si="35"/>
        <v>71</v>
      </c>
      <c r="S95" s="3">
        <f t="shared" si="36"/>
        <v>13.9</v>
      </c>
      <c r="T95" s="4">
        <f t="shared" si="37"/>
        <v>12</v>
      </c>
      <c r="V95" s="14">
        <f t="shared" si="24"/>
        <v>46.06666666666666</v>
      </c>
      <c r="W95" s="15">
        <f t="shared" si="25"/>
        <v>44.279999999999994</v>
      </c>
      <c r="X95" s="14">
        <f t="shared" si="26"/>
        <v>65.39999999999999</v>
      </c>
      <c r="Y95" s="15">
        <f t="shared" si="27"/>
        <v>67.03333333333333</v>
      </c>
      <c r="Z95" s="14">
        <f t="shared" si="28"/>
        <v>38.03333333333334</v>
      </c>
      <c r="AA95" s="15">
        <f t="shared" si="29"/>
        <v>43.04</v>
      </c>
      <c r="AB95" s="14">
        <f t="shared" si="30"/>
        <v>21.200000000000003</v>
      </c>
      <c r="AC95" s="15">
        <f t="shared" si="31"/>
        <v>20.28</v>
      </c>
      <c r="AD95" s="15">
        <f t="shared" si="32"/>
        <v>43.95666666666667</v>
      </c>
      <c r="AE95" s="15">
        <f t="shared" si="43"/>
        <v>58.98333333333333</v>
      </c>
      <c r="AF95" s="15">
        <f t="shared" si="33"/>
        <v>59.18333333333332</v>
      </c>
      <c r="AG95" s="15">
        <f t="shared" si="38"/>
        <v>27.583333333333332</v>
      </c>
      <c r="AH95" s="15">
        <f t="shared" si="34"/>
        <v>28.143333333333334</v>
      </c>
      <c r="AI95" s="15">
        <f t="shared" si="39"/>
        <v>43.35833333333333</v>
      </c>
      <c r="AK95" s="3">
        <f t="shared" si="40"/>
        <v>38.416666666666664</v>
      </c>
      <c r="AL95" s="3">
        <f t="shared" si="41"/>
        <v>44.199999999999996</v>
      </c>
      <c r="AM95" s="3">
        <f t="shared" si="42"/>
        <v>43.224999999999994</v>
      </c>
    </row>
    <row r="96" spans="1:39" ht="12.75">
      <c r="A96">
        <v>1986</v>
      </c>
      <c r="B96" s="3">
        <v>26.6</v>
      </c>
      <c r="C96" s="3">
        <v>21.2</v>
      </c>
      <c r="D96" s="3">
        <v>40.5</v>
      </c>
      <c r="E96" s="3">
        <v>43.9</v>
      </c>
      <c r="F96" s="3">
        <v>54.3</v>
      </c>
      <c r="G96" s="3">
        <v>67</v>
      </c>
      <c r="H96" s="3">
        <v>68.3</v>
      </c>
      <c r="I96" s="3">
        <v>67</v>
      </c>
      <c r="J96" s="3">
        <v>54.3</v>
      </c>
      <c r="K96" s="3">
        <v>46.6</v>
      </c>
      <c r="L96" s="3">
        <v>28.7</v>
      </c>
      <c r="M96" s="3">
        <v>25.6</v>
      </c>
      <c r="N96" s="5">
        <v>45.3</v>
      </c>
      <c r="P96" s="3">
        <f t="shared" si="22"/>
        <v>45.33333333333334</v>
      </c>
      <c r="Q96" s="29">
        <f t="shared" si="23"/>
        <v>-0.03333333333334565</v>
      </c>
      <c r="R96" s="3">
        <f t="shared" si="35"/>
        <v>68.3</v>
      </c>
      <c r="S96" s="3">
        <f t="shared" si="36"/>
        <v>21.2</v>
      </c>
      <c r="T96" s="4">
        <f t="shared" si="37"/>
        <v>12</v>
      </c>
      <c r="V96" s="14">
        <f t="shared" si="24"/>
        <v>46.23333333333333</v>
      </c>
      <c r="W96" s="15">
        <f t="shared" si="25"/>
        <v>45.21999999999999</v>
      </c>
      <c r="X96" s="14">
        <f t="shared" si="26"/>
        <v>67.43333333333334</v>
      </c>
      <c r="Y96" s="15">
        <f t="shared" si="27"/>
        <v>67.50666666666666</v>
      </c>
      <c r="Z96" s="14">
        <f t="shared" si="28"/>
        <v>43.199999999999996</v>
      </c>
      <c r="AA96" s="15">
        <f t="shared" si="29"/>
        <v>43.026666666666664</v>
      </c>
      <c r="AB96" s="14">
        <f t="shared" si="30"/>
        <v>26.400000000000002</v>
      </c>
      <c r="AC96" s="15">
        <f t="shared" si="31"/>
        <v>20.406666666666666</v>
      </c>
      <c r="AD96" s="15">
        <f t="shared" si="32"/>
        <v>44.32000000000001</v>
      </c>
      <c r="AE96" s="15">
        <f t="shared" si="43"/>
        <v>59.13333333333333</v>
      </c>
      <c r="AF96" s="15">
        <f t="shared" si="33"/>
        <v>59.873333333333335</v>
      </c>
      <c r="AG96" s="15">
        <f t="shared" si="38"/>
        <v>31.183333333333334</v>
      </c>
      <c r="AH96" s="15">
        <f t="shared" si="34"/>
        <v>28.15333333333333</v>
      </c>
      <c r="AI96" s="15">
        <f t="shared" si="39"/>
        <v>46.05833333333333</v>
      </c>
      <c r="AK96" s="3">
        <f t="shared" si="40"/>
        <v>42.25</v>
      </c>
      <c r="AL96" s="3">
        <f t="shared" si="41"/>
        <v>48.41666666666668</v>
      </c>
      <c r="AM96" s="3">
        <f t="shared" si="42"/>
        <v>45.866666666666674</v>
      </c>
    </row>
    <row r="97" spans="1:39" ht="12.75">
      <c r="A97">
        <v>1987</v>
      </c>
      <c r="B97" s="3">
        <v>23.5</v>
      </c>
      <c r="C97" s="3">
        <v>30.1</v>
      </c>
      <c r="D97" s="3">
        <v>32.6</v>
      </c>
      <c r="E97" s="3">
        <v>49.5</v>
      </c>
      <c r="F97" s="3">
        <v>58.3</v>
      </c>
      <c r="G97" s="3">
        <v>65.9</v>
      </c>
      <c r="H97" s="3">
        <v>69.4</v>
      </c>
      <c r="I97" s="3">
        <v>64.2</v>
      </c>
      <c r="J97" s="3">
        <v>58.3</v>
      </c>
      <c r="K97" s="3">
        <v>44.6</v>
      </c>
      <c r="L97" s="3">
        <v>35.5</v>
      </c>
      <c r="M97" s="3">
        <v>24.2</v>
      </c>
      <c r="N97" s="5">
        <v>46.3</v>
      </c>
      <c r="P97" s="3">
        <f t="shared" si="22"/>
        <v>46.34166666666667</v>
      </c>
      <c r="Q97" s="29">
        <f t="shared" si="23"/>
        <v>-0.041666666666671404</v>
      </c>
      <c r="R97" s="3">
        <f t="shared" si="35"/>
        <v>69.4</v>
      </c>
      <c r="S97" s="3">
        <f t="shared" si="36"/>
        <v>23.5</v>
      </c>
      <c r="T97" s="4">
        <f t="shared" si="37"/>
        <v>12</v>
      </c>
      <c r="V97" s="14">
        <f t="shared" si="24"/>
        <v>46.79999999999999</v>
      </c>
      <c r="W97" s="15">
        <f t="shared" si="25"/>
        <v>45.41333333333333</v>
      </c>
      <c r="X97" s="14">
        <f t="shared" si="26"/>
        <v>66.5</v>
      </c>
      <c r="Y97" s="15">
        <f t="shared" si="27"/>
        <v>67.43333333333332</v>
      </c>
      <c r="Z97" s="14">
        <f t="shared" si="28"/>
        <v>46.13333333333333</v>
      </c>
      <c r="AA97" s="15">
        <f t="shared" si="29"/>
        <v>43.59333333333334</v>
      </c>
      <c r="AB97" s="14">
        <f t="shared" si="30"/>
        <v>20.333333333333332</v>
      </c>
      <c r="AC97" s="15">
        <f t="shared" si="31"/>
        <v>21.78</v>
      </c>
      <c r="AD97" s="15">
        <f t="shared" si="32"/>
        <v>44.233333333333334</v>
      </c>
      <c r="AE97" s="15">
        <f t="shared" si="43"/>
        <v>60.93333333333334</v>
      </c>
      <c r="AF97" s="15">
        <f t="shared" si="33"/>
        <v>60.120000000000005</v>
      </c>
      <c r="AG97" s="15">
        <f t="shared" si="38"/>
        <v>29.099999999999998</v>
      </c>
      <c r="AH97" s="15">
        <f t="shared" si="34"/>
        <v>29.043333333333333</v>
      </c>
      <c r="AI97" s="15">
        <f t="shared" si="39"/>
        <v>45.54166666666666</v>
      </c>
      <c r="AK97" s="3">
        <f t="shared" si="40"/>
        <v>43.31666666666666</v>
      </c>
      <c r="AL97" s="3">
        <f t="shared" si="41"/>
        <v>49.36666666666667</v>
      </c>
      <c r="AM97" s="3">
        <f t="shared" si="42"/>
        <v>45.09166666666667</v>
      </c>
    </row>
    <row r="98" spans="1:39" ht="12.75">
      <c r="A98">
        <v>1988</v>
      </c>
      <c r="B98" s="3">
        <v>15</v>
      </c>
      <c r="C98" s="3">
        <v>21.8</v>
      </c>
      <c r="D98" s="3">
        <v>33.5</v>
      </c>
      <c r="E98" s="3">
        <v>45.3</v>
      </c>
      <c r="F98" s="3">
        <v>57.7</v>
      </c>
      <c r="G98" s="3">
        <v>71.6</v>
      </c>
      <c r="H98" s="3">
        <v>71.4</v>
      </c>
      <c r="I98" s="3">
        <v>68.9</v>
      </c>
      <c r="J98" s="3">
        <v>57</v>
      </c>
      <c r="K98" s="3">
        <v>46.9</v>
      </c>
      <c r="L98" s="3">
        <v>31.9</v>
      </c>
      <c r="M98" s="3">
        <v>23</v>
      </c>
      <c r="N98" s="5">
        <v>45.3</v>
      </c>
      <c r="P98" s="3">
        <f t="shared" si="22"/>
        <v>45.333333333333336</v>
      </c>
      <c r="Q98" s="29">
        <f t="shared" si="23"/>
        <v>-0.033333333333338544</v>
      </c>
      <c r="R98" s="3">
        <f t="shared" si="35"/>
        <v>71.6</v>
      </c>
      <c r="S98" s="3">
        <f t="shared" si="36"/>
        <v>15</v>
      </c>
      <c r="T98" s="4">
        <f t="shared" si="37"/>
        <v>12</v>
      </c>
      <c r="V98" s="14">
        <f t="shared" si="24"/>
        <v>45.5</v>
      </c>
      <c r="W98" s="15">
        <f t="shared" si="25"/>
        <v>44.919999999999995</v>
      </c>
      <c r="X98" s="14">
        <f t="shared" si="26"/>
        <v>70.63333333333334</v>
      </c>
      <c r="Y98" s="15">
        <f t="shared" si="27"/>
        <v>67.76666666666667</v>
      </c>
      <c r="Z98" s="14">
        <f t="shared" si="28"/>
        <v>45.26666666666667</v>
      </c>
      <c r="AA98" s="15">
        <f t="shared" si="29"/>
        <v>45.486666666666665</v>
      </c>
      <c r="AB98" s="14">
        <f t="shared" si="30"/>
        <v>18.46666666666667</v>
      </c>
      <c r="AC98" s="15">
        <f t="shared" si="31"/>
        <v>21.606666666666666</v>
      </c>
      <c r="AD98" s="15">
        <f t="shared" si="32"/>
        <v>44.958333333333336</v>
      </c>
      <c r="AE98" s="15">
        <f t="shared" si="43"/>
        <v>61.98333333333333</v>
      </c>
      <c r="AF98" s="15">
        <f t="shared" si="33"/>
        <v>60.30666666666666</v>
      </c>
      <c r="AG98" s="15">
        <f t="shared" si="38"/>
        <v>27.150000000000002</v>
      </c>
      <c r="AH98" s="15">
        <f t="shared" si="34"/>
        <v>29.376666666666665</v>
      </c>
      <c r="AI98" s="15">
        <f t="shared" si="39"/>
        <v>43.35833333333334</v>
      </c>
      <c r="AK98" s="3">
        <f t="shared" si="40"/>
        <v>40.81666666666667</v>
      </c>
      <c r="AL98" s="3">
        <f t="shared" si="41"/>
        <v>49.85</v>
      </c>
      <c r="AM98" s="3">
        <f t="shared" si="42"/>
        <v>43.40833333333333</v>
      </c>
    </row>
    <row r="99" spans="1:39" ht="12.75">
      <c r="A99">
        <v>1989</v>
      </c>
      <c r="B99" s="3">
        <v>22.1</v>
      </c>
      <c r="C99" s="3">
        <v>10.3</v>
      </c>
      <c r="D99" s="3">
        <v>28.7</v>
      </c>
      <c r="E99" s="3">
        <v>44.4</v>
      </c>
      <c r="F99" s="3">
        <v>54.3</v>
      </c>
      <c r="G99" s="3">
        <v>62</v>
      </c>
      <c r="H99" s="3">
        <v>72.2</v>
      </c>
      <c r="I99" s="3">
        <v>67.4</v>
      </c>
      <c r="J99" s="3">
        <v>57.1</v>
      </c>
      <c r="K99" s="3">
        <v>46.1</v>
      </c>
      <c r="L99" s="3">
        <v>32.8</v>
      </c>
      <c r="M99" s="3">
        <v>16.8</v>
      </c>
      <c r="N99" s="5">
        <v>42.9</v>
      </c>
      <c r="P99" s="3">
        <f t="shared" si="22"/>
        <v>42.85</v>
      </c>
      <c r="Q99" s="29">
        <f t="shared" si="23"/>
        <v>0.04999999999999716</v>
      </c>
      <c r="R99" s="3">
        <f t="shared" si="35"/>
        <v>72.2</v>
      </c>
      <c r="S99" s="3">
        <f t="shared" si="36"/>
        <v>10.3</v>
      </c>
      <c r="T99" s="4">
        <f t="shared" si="37"/>
        <v>12</v>
      </c>
      <c r="V99" s="14">
        <f t="shared" si="24"/>
        <v>42.46666666666666</v>
      </c>
      <c r="W99" s="15">
        <f t="shared" si="25"/>
        <v>44.54</v>
      </c>
      <c r="X99" s="14">
        <f t="shared" si="26"/>
        <v>67.2</v>
      </c>
      <c r="Y99" s="15">
        <f t="shared" si="27"/>
        <v>67.89333333333333</v>
      </c>
      <c r="Z99" s="14">
        <f t="shared" si="28"/>
        <v>45.333333333333336</v>
      </c>
      <c r="AA99" s="15">
        <f t="shared" si="29"/>
        <v>45.42</v>
      </c>
      <c r="AB99" s="14">
        <f t="shared" si="30"/>
        <v>22.5</v>
      </c>
      <c r="AC99" s="15">
        <f t="shared" si="31"/>
        <v>21.85333333333333</v>
      </c>
      <c r="AD99" s="15">
        <f t="shared" si="32"/>
        <v>44.86666666666667</v>
      </c>
      <c r="AE99" s="15">
        <f t="shared" si="43"/>
        <v>59.56666666666666</v>
      </c>
      <c r="AF99" s="15">
        <f t="shared" si="33"/>
        <v>60.519999999999996</v>
      </c>
      <c r="AG99" s="15">
        <f t="shared" si="38"/>
        <v>30.2</v>
      </c>
      <c r="AH99" s="15">
        <f t="shared" si="34"/>
        <v>29.53</v>
      </c>
      <c r="AI99" s="15">
        <f t="shared" si="39"/>
        <v>45.05833333333333</v>
      </c>
      <c r="AK99" s="3">
        <f t="shared" si="40"/>
        <v>36.96666666666667</v>
      </c>
      <c r="AL99" s="3">
        <f t="shared" si="41"/>
        <v>48.73333333333334</v>
      </c>
      <c r="AM99" s="3">
        <f t="shared" si="42"/>
        <v>44.825</v>
      </c>
    </row>
    <row r="100" spans="1:39" ht="12.75">
      <c r="A100">
        <v>1990</v>
      </c>
      <c r="B100" s="3">
        <v>26.5</v>
      </c>
      <c r="C100" s="3">
        <v>24.2</v>
      </c>
      <c r="D100" s="3">
        <v>34.8</v>
      </c>
      <c r="E100" s="3">
        <v>44.2</v>
      </c>
      <c r="F100" s="3">
        <v>51.8</v>
      </c>
      <c r="G100" s="3">
        <v>64</v>
      </c>
      <c r="H100" s="3">
        <v>68.5</v>
      </c>
      <c r="I100" s="3">
        <v>68.7</v>
      </c>
      <c r="J100" s="3">
        <v>62.3</v>
      </c>
      <c r="K100" s="3">
        <v>45.3</v>
      </c>
      <c r="L100" s="3">
        <v>34.9</v>
      </c>
      <c r="M100" s="3">
        <v>14</v>
      </c>
      <c r="N100" s="5">
        <v>44.9</v>
      </c>
      <c r="P100" s="3">
        <f t="shared" si="22"/>
        <v>44.93333333333334</v>
      </c>
      <c r="Q100" s="29">
        <f t="shared" si="23"/>
        <v>-0.033333333333338544</v>
      </c>
      <c r="R100" s="3">
        <f t="shared" si="35"/>
        <v>68.7</v>
      </c>
      <c r="S100" s="3">
        <f t="shared" si="36"/>
        <v>14</v>
      </c>
      <c r="T100" s="4">
        <f t="shared" si="37"/>
        <v>12</v>
      </c>
      <c r="V100" s="14">
        <f t="shared" si="24"/>
        <v>43.6</v>
      </c>
      <c r="W100" s="15">
        <f t="shared" si="25"/>
        <v>44.49333333333333</v>
      </c>
      <c r="X100" s="14">
        <f t="shared" si="26"/>
        <v>67.06666666666666</v>
      </c>
      <c r="Y100" s="15">
        <f t="shared" si="27"/>
        <v>67.20666666666668</v>
      </c>
      <c r="Z100" s="14">
        <f t="shared" si="28"/>
        <v>47.5</v>
      </c>
      <c r="AA100" s="15">
        <f t="shared" si="29"/>
        <v>45.013333333333335</v>
      </c>
      <c r="AB100" s="14">
        <f t="shared" si="30"/>
        <v>20.333333333333332</v>
      </c>
      <c r="AC100" s="15">
        <f t="shared" si="31"/>
        <v>20.706666666666663</v>
      </c>
      <c r="AD100" s="15">
        <f t="shared" si="32"/>
        <v>44.515</v>
      </c>
      <c r="AE100" s="15">
        <f t="shared" si="43"/>
        <v>59.916666666666664</v>
      </c>
      <c r="AF100" s="15">
        <f t="shared" si="33"/>
        <v>59.90333333333333</v>
      </c>
      <c r="AG100" s="15">
        <f t="shared" si="38"/>
        <v>29.25</v>
      </c>
      <c r="AH100" s="15">
        <f t="shared" si="34"/>
        <v>28.793333333333333</v>
      </c>
      <c r="AI100" s="15">
        <f t="shared" si="39"/>
        <v>44.725</v>
      </c>
      <c r="AK100" s="3">
        <f t="shared" si="40"/>
        <v>40.916666666666664</v>
      </c>
      <c r="AL100" s="3">
        <f t="shared" si="41"/>
        <v>48.949999999999996</v>
      </c>
      <c r="AM100" s="3">
        <f t="shared" si="42"/>
        <v>44.849999999999994</v>
      </c>
    </row>
    <row r="101" spans="1:39" ht="12.75">
      <c r="A101">
        <v>1991</v>
      </c>
      <c r="B101" s="3">
        <v>14.9</v>
      </c>
      <c r="C101" s="3">
        <v>32.1</v>
      </c>
      <c r="D101" s="3">
        <v>34.3</v>
      </c>
      <c r="E101" s="3">
        <v>44.1</v>
      </c>
      <c r="F101" s="3">
        <v>54.6</v>
      </c>
      <c r="G101" s="3">
        <v>64.5</v>
      </c>
      <c r="H101" s="3">
        <v>69.4</v>
      </c>
      <c r="I101" s="3">
        <v>70.3</v>
      </c>
      <c r="J101" s="3">
        <v>58.3</v>
      </c>
      <c r="K101" s="3">
        <v>43.3</v>
      </c>
      <c r="L101" s="3">
        <v>27</v>
      </c>
      <c r="M101" s="3">
        <v>25.7</v>
      </c>
      <c r="N101" s="5">
        <v>44.9</v>
      </c>
      <c r="P101" s="3">
        <f t="shared" si="22"/>
        <v>44.875</v>
      </c>
      <c r="Q101" s="29">
        <f t="shared" si="23"/>
        <v>0.02499999999999858</v>
      </c>
      <c r="R101" s="3">
        <f t="shared" si="35"/>
        <v>70.3</v>
      </c>
      <c r="S101" s="3">
        <f t="shared" si="36"/>
        <v>14.9</v>
      </c>
      <c r="T101" s="4">
        <f t="shared" si="37"/>
        <v>12</v>
      </c>
      <c r="V101" s="14">
        <f t="shared" si="24"/>
        <v>44.333333333333336</v>
      </c>
      <c r="W101" s="15">
        <f t="shared" si="25"/>
        <v>44.08</v>
      </c>
      <c r="X101" s="14">
        <f t="shared" si="26"/>
        <v>68.06666666666666</v>
      </c>
      <c r="Y101" s="15">
        <f t="shared" si="27"/>
        <v>65.50666666666666</v>
      </c>
      <c r="Z101" s="14">
        <f t="shared" si="28"/>
        <v>42.86666666666667</v>
      </c>
      <c r="AA101" s="15">
        <f t="shared" si="29"/>
        <v>44.28666666666667</v>
      </c>
      <c r="AB101" s="14">
        <f t="shared" si="30"/>
        <v>27.63333333333333</v>
      </c>
      <c r="AC101" s="15">
        <f t="shared" si="31"/>
        <v>20.77333333333333</v>
      </c>
      <c r="AD101" s="15">
        <f t="shared" si="32"/>
        <v>43.67666666666667</v>
      </c>
      <c r="AE101" s="15">
        <f t="shared" si="43"/>
        <v>60.199999999999996</v>
      </c>
      <c r="AF101" s="15">
        <f t="shared" si="33"/>
        <v>58.746666666666655</v>
      </c>
      <c r="AG101" s="15">
        <f t="shared" si="38"/>
        <v>31.950000000000003</v>
      </c>
      <c r="AH101" s="15">
        <f t="shared" si="34"/>
        <v>28.826666666666664</v>
      </c>
      <c r="AI101" s="15">
        <f t="shared" si="39"/>
        <v>44.900000000000006</v>
      </c>
      <c r="AK101" s="3">
        <f t="shared" si="40"/>
        <v>40.75</v>
      </c>
      <c r="AL101" s="3">
        <f t="shared" si="41"/>
        <v>49</v>
      </c>
      <c r="AM101" s="3">
        <f t="shared" si="42"/>
        <v>46.108333333333334</v>
      </c>
    </row>
    <row r="102" spans="1:39" ht="12.75">
      <c r="A102">
        <v>1992</v>
      </c>
      <c r="B102" s="3">
        <v>25.9</v>
      </c>
      <c r="C102" s="3">
        <v>31.3</v>
      </c>
      <c r="D102" s="3">
        <v>38.5</v>
      </c>
      <c r="E102" s="3">
        <v>44.7</v>
      </c>
      <c r="F102" s="3">
        <v>56.5</v>
      </c>
      <c r="G102" s="3">
        <v>62.4</v>
      </c>
      <c r="H102" s="3">
        <v>63.1</v>
      </c>
      <c r="I102" s="3">
        <v>63.7</v>
      </c>
      <c r="J102" s="3">
        <v>56.7</v>
      </c>
      <c r="K102" s="3">
        <v>46.5</v>
      </c>
      <c r="L102" s="3">
        <v>29.1</v>
      </c>
      <c r="M102" s="3">
        <v>16.6</v>
      </c>
      <c r="N102" s="5">
        <v>44.6</v>
      </c>
      <c r="P102" s="3">
        <f t="shared" si="22"/>
        <v>44.583333333333336</v>
      </c>
      <c r="Q102" s="29">
        <f t="shared" si="23"/>
        <v>0.01666666666666572</v>
      </c>
      <c r="R102" s="3">
        <f t="shared" si="35"/>
        <v>63.7</v>
      </c>
      <c r="S102" s="3">
        <f t="shared" si="36"/>
        <v>16.6</v>
      </c>
      <c r="T102" s="4">
        <f t="shared" si="37"/>
        <v>12</v>
      </c>
      <c r="V102" s="14">
        <f t="shared" si="24"/>
        <v>46.56666666666666</v>
      </c>
      <c r="W102" s="15">
        <f t="shared" si="25"/>
        <v>44.760000000000005</v>
      </c>
      <c r="X102" s="14">
        <f t="shared" si="26"/>
        <v>63.06666666666666</v>
      </c>
      <c r="Y102" s="15">
        <f t="shared" si="27"/>
        <v>65.38666666666667</v>
      </c>
      <c r="Z102" s="14">
        <f t="shared" si="28"/>
        <v>44.1</v>
      </c>
      <c r="AA102" s="15">
        <f t="shared" si="29"/>
        <v>44.36666666666667</v>
      </c>
      <c r="AB102" s="14">
        <f t="shared" si="30"/>
        <v>14.6</v>
      </c>
      <c r="AC102" s="15">
        <f t="shared" si="31"/>
        <v>21.026666666666664</v>
      </c>
      <c r="AD102" s="15">
        <f t="shared" si="32"/>
        <v>43.94333333333334</v>
      </c>
      <c r="AE102" s="15">
        <f t="shared" si="43"/>
        <v>57.849999999999994</v>
      </c>
      <c r="AF102" s="15">
        <f t="shared" si="33"/>
        <v>58.879999999999995</v>
      </c>
      <c r="AG102" s="15">
        <f t="shared" si="38"/>
        <v>25.416666666666668</v>
      </c>
      <c r="AH102" s="15">
        <f t="shared" si="34"/>
        <v>28.77</v>
      </c>
      <c r="AI102" s="15">
        <f t="shared" si="39"/>
        <v>40.80833333333334</v>
      </c>
      <c r="AK102" s="3">
        <f t="shared" si="40"/>
        <v>43.21666666666667</v>
      </c>
      <c r="AL102" s="3">
        <f t="shared" si="41"/>
        <v>45.95000000000001</v>
      </c>
      <c r="AM102" s="3">
        <f t="shared" si="42"/>
        <v>41.04166666666667</v>
      </c>
    </row>
    <row r="103" spans="1:39" ht="12.75">
      <c r="A103">
        <v>1993</v>
      </c>
      <c r="B103" s="3">
        <v>12.7</v>
      </c>
      <c r="C103" s="3">
        <v>14.5</v>
      </c>
      <c r="D103" s="3">
        <v>33.1</v>
      </c>
      <c r="E103" s="3">
        <v>42.3</v>
      </c>
      <c r="F103" s="3">
        <v>54.9</v>
      </c>
      <c r="G103" s="3">
        <v>59.3</v>
      </c>
      <c r="H103" s="3">
        <v>62.8</v>
      </c>
      <c r="I103" s="3">
        <v>64.3</v>
      </c>
      <c r="J103" s="3">
        <v>53.6</v>
      </c>
      <c r="K103" s="3">
        <v>44.3</v>
      </c>
      <c r="L103" s="3">
        <v>27</v>
      </c>
      <c r="M103" s="3">
        <v>24.9</v>
      </c>
      <c r="N103" s="5">
        <v>41.1</v>
      </c>
      <c r="P103" s="3">
        <f t="shared" si="22"/>
        <v>41.14166666666667</v>
      </c>
      <c r="Q103" s="29">
        <f t="shared" si="23"/>
        <v>-0.041666666666671404</v>
      </c>
      <c r="R103" s="3">
        <f t="shared" si="35"/>
        <v>64.3</v>
      </c>
      <c r="S103" s="3">
        <f t="shared" si="36"/>
        <v>12.7</v>
      </c>
      <c r="T103" s="4">
        <f t="shared" si="37"/>
        <v>12</v>
      </c>
      <c r="V103" s="14">
        <f t="shared" si="24"/>
        <v>43.43333333333334</v>
      </c>
      <c r="W103" s="15">
        <f t="shared" si="25"/>
        <v>44.08</v>
      </c>
      <c r="X103" s="14">
        <f t="shared" si="26"/>
        <v>62.133333333333326</v>
      </c>
      <c r="Y103" s="15">
        <f t="shared" si="27"/>
        <v>65.26</v>
      </c>
      <c r="Z103" s="14">
        <f t="shared" si="28"/>
        <v>41.63333333333333</v>
      </c>
      <c r="AA103" s="15">
        <f t="shared" si="29"/>
        <v>43.67333333333333</v>
      </c>
      <c r="AB103" s="14">
        <f t="shared" si="30"/>
        <v>18.799999999999997</v>
      </c>
      <c r="AC103" s="15">
        <f t="shared" si="31"/>
        <v>20.75333333333333</v>
      </c>
      <c r="AD103" s="15">
        <f t="shared" si="32"/>
        <v>43.638333333333335</v>
      </c>
      <c r="AE103" s="15">
        <f t="shared" si="43"/>
        <v>56.20000000000001</v>
      </c>
      <c r="AF103" s="15">
        <f t="shared" si="33"/>
        <v>58.416666666666664</v>
      </c>
      <c r="AG103" s="15">
        <f t="shared" si="38"/>
        <v>27.316666666666663</v>
      </c>
      <c r="AH103" s="15">
        <f t="shared" si="34"/>
        <v>28.166666666666664</v>
      </c>
      <c r="AI103" s="15">
        <f t="shared" si="39"/>
        <v>43.775</v>
      </c>
      <c r="AK103" s="3">
        <f t="shared" si="40"/>
        <v>36.13333333333333</v>
      </c>
      <c r="AL103" s="3">
        <f t="shared" si="41"/>
        <v>46.15</v>
      </c>
      <c r="AM103" s="3">
        <f t="shared" si="42"/>
        <v>42.525000000000006</v>
      </c>
    </row>
    <row r="104" spans="1:39" ht="12.75">
      <c r="A104">
        <v>1994</v>
      </c>
      <c r="B104" s="3">
        <v>16.7</v>
      </c>
      <c r="C104" s="3">
        <v>14.8</v>
      </c>
      <c r="D104" s="3">
        <v>36.2</v>
      </c>
      <c r="E104" s="3">
        <v>44.1</v>
      </c>
      <c r="F104" s="3">
        <v>57.3</v>
      </c>
      <c r="G104" s="3">
        <v>64.3</v>
      </c>
      <c r="H104" s="3">
        <v>67.5</v>
      </c>
      <c r="I104" s="3">
        <v>68</v>
      </c>
      <c r="J104" s="3">
        <v>60.2</v>
      </c>
      <c r="K104" s="3">
        <v>46.2</v>
      </c>
      <c r="L104" s="3">
        <v>30.8</v>
      </c>
      <c r="M104" s="3">
        <v>24.1</v>
      </c>
      <c r="N104" s="5">
        <v>44.2</v>
      </c>
      <c r="P104" s="3">
        <f t="shared" si="22"/>
        <v>44.18333333333334</v>
      </c>
      <c r="Q104" s="29">
        <f t="shared" si="23"/>
        <v>0.01666666666666572</v>
      </c>
      <c r="R104" s="3">
        <f t="shared" si="35"/>
        <v>68</v>
      </c>
      <c r="S104" s="3">
        <f t="shared" si="36"/>
        <v>14.8</v>
      </c>
      <c r="T104" s="4">
        <f t="shared" si="37"/>
        <v>12</v>
      </c>
      <c r="V104" s="14">
        <f t="shared" si="24"/>
        <v>45.866666666666674</v>
      </c>
      <c r="W104" s="15">
        <f t="shared" si="25"/>
        <v>43.05333333333333</v>
      </c>
      <c r="X104" s="14">
        <f t="shared" si="26"/>
        <v>66.60000000000001</v>
      </c>
      <c r="Y104" s="15">
        <f t="shared" si="27"/>
        <v>65.02000000000001</v>
      </c>
      <c r="Z104" s="14">
        <f t="shared" si="28"/>
        <v>45.73333333333334</v>
      </c>
      <c r="AA104" s="15">
        <f t="shared" si="29"/>
        <v>43.4</v>
      </c>
      <c r="AB104" s="14">
        <f t="shared" si="30"/>
        <v>23.766666666666666</v>
      </c>
      <c r="AC104" s="15">
        <f t="shared" si="31"/>
        <v>18.766666666666666</v>
      </c>
      <c r="AD104" s="15">
        <f t="shared" si="32"/>
        <v>42.885000000000005</v>
      </c>
      <c r="AE104" s="15">
        <f t="shared" si="43"/>
        <v>60.23333333333333</v>
      </c>
      <c r="AF104" s="15">
        <f t="shared" si="33"/>
        <v>58</v>
      </c>
      <c r="AG104" s="15">
        <f t="shared" si="38"/>
        <v>29.91666666666666</v>
      </c>
      <c r="AH104" s="15">
        <f t="shared" si="34"/>
        <v>26.916666666666664</v>
      </c>
      <c r="AI104" s="15">
        <f t="shared" si="39"/>
        <v>43.75833333333333</v>
      </c>
      <c r="AK104" s="3">
        <f t="shared" si="40"/>
        <v>38.900000000000006</v>
      </c>
      <c r="AL104" s="3">
        <f t="shared" si="41"/>
        <v>49.46666666666667</v>
      </c>
      <c r="AM104" s="3">
        <f t="shared" si="42"/>
        <v>43.891666666666666</v>
      </c>
    </row>
    <row r="105" spans="1:39" ht="12.75">
      <c r="A105">
        <v>1995</v>
      </c>
      <c r="B105" s="3">
        <v>20</v>
      </c>
      <c r="C105" s="3">
        <v>27.2</v>
      </c>
      <c r="D105" s="3">
        <v>31.2</v>
      </c>
      <c r="E105" s="3">
        <v>39.3</v>
      </c>
      <c r="F105" s="3">
        <v>50.1</v>
      </c>
      <c r="G105" s="3">
        <v>62.1</v>
      </c>
      <c r="H105" s="3">
        <v>67.9</v>
      </c>
      <c r="I105" s="3">
        <v>69.3</v>
      </c>
      <c r="J105" s="3">
        <v>56.9</v>
      </c>
      <c r="K105" s="3">
        <v>44.1</v>
      </c>
      <c r="L105" s="3">
        <v>31.1</v>
      </c>
      <c r="M105" s="3">
        <v>21.7</v>
      </c>
      <c r="N105" s="5">
        <v>43.4</v>
      </c>
      <c r="P105" s="3">
        <f t="shared" si="22"/>
        <v>43.40833333333334</v>
      </c>
      <c r="Q105" s="29">
        <f t="shared" si="23"/>
        <v>-0.008333333333339965</v>
      </c>
      <c r="R105" s="3">
        <f t="shared" si="35"/>
        <v>69.3</v>
      </c>
      <c r="S105" s="3">
        <f t="shared" si="36"/>
        <v>20</v>
      </c>
      <c r="T105" s="4">
        <f t="shared" si="37"/>
        <v>12</v>
      </c>
      <c r="V105" s="14">
        <f t="shared" si="24"/>
        <v>40.199999999999996</v>
      </c>
      <c r="W105" s="15">
        <f t="shared" si="25"/>
        <v>41.92666666666666</v>
      </c>
      <c r="X105" s="14">
        <f t="shared" si="26"/>
        <v>66.43333333333334</v>
      </c>
      <c r="Y105" s="15">
        <f t="shared" si="27"/>
        <v>65.75333333333334</v>
      </c>
      <c r="Z105" s="14">
        <f t="shared" si="28"/>
        <v>44.03333333333333</v>
      </c>
      <c r="AA105" s="15">
        <f t="shared" si="29"/>
        <v>43.72</v>
      </c>
      <c r="AB105" s="14">
        <f t="shared" si="30"/>
        <v>18.966666666666665</v>
      </c>
      <c r="AC105" s="15">
        <f t="shared" si="31"/>
        <v>20.906666666666666</v>
      </c>
      <c r="AD105" s="15">
        <f t="shared" si="32"/>
        <v>42.690000000000005</v>
      </c>
      <c r="AE105" s="15">
        <f t="shared" si="43"/>
        <v>57.599999999999994</v>
      </c>
      <c r="AF105" s="15">
        <f t="shared" si="33"/>
        <v>58.129999999999995</v>
      </c>
      <c r="AG105" s="15">
        <f t="shared" si="38"/>
        <v>26.233333333333334</v>
      </c>
      <c r="AH105" s="15">
        <f t="shared" si="34"/>
        <v>27.856666666666666</v>
      </c>
      <c r="AI105" s="15">
        <f t="shared" si="39"/>
        <v>42.175000000000004</v>
      </c>
      <c r="AK105" s="3">
        <f t="shared" si="40"/>
        <v>38.31666666666667</v>
      </c>
      <c r="AL105" s="3">
        <f t="shared" si="41"/>
        <v>48.5</v>
      </c>
      <c r="AM105" s="3">
        <f t="shared" si="42"/>
        <v>42.35</v>
      </c>
    </row>
    <row r="106" spans="1:39" ht="12.75">
      <c r="A106">
        <v>1996</v>
      </c>
      <c r="B106" s="3">
        <v>12.1</v>
      </c>
      <c r="C106" s="3">
        <v>23.1</v>
      </c>
      <c r="D106" s="3">
        <v>25.3</v>
      </c>
      <c r="E106" s="3">
        <v>42.1</v>
      </c>
      <c r="F106" s="3">
        <v>50.2</v>
      </c>
      <c r="G106" s="3">
        <v>64.4</v>
      </c>
      <c r="H106" s="3">
        <v>68</v>
      </c>
      <c r="I106" s="3">
        <v>68.2</v>
      </c>
      <c r="J106" s="3">
        <v>55.8</v>
      </c>
      <c r="K106" s="3">
        <v>44.7</v>
      </c>
      <c r="L106" s="3">
        <v>24</v>
      </c>
      <c r="M106" s="3">
        <v>15.4</v>
      </c>
      <c r="N106" s="5">
        <v>41.1</v>
      </c>
      <c r="P106" s="3">
        <f t="shared" si="22"/>
        <v>41.108333333333334</v>
      </c>
      <c r="Q106" s="29">
        <f t="shared" si="23"/>
        <v>-0.00833333333333286</v>
      </c>
      <c r="R106" s="3">
        <f t="shared" si="35"/>
        <v>68.2</v>
      </c>
      <c r="S106" s="3">
        <f t="shared" si="36"/>
        <v>12.1</v>
      </c>
      <c r="T106" s="4">
        <f t="shared" si="37"/>
        <v>12</v>
      </c>
      <c r="V106" s="14">
        <f t="shared" si="24"/>
        <v>39.2</v>
      </c>
      <c r="W106" s="15">
        <f t="shared" si="25"/>
        <v>41.86</v>
      </c>
      <c r="X106" s="14">
        <f t="shared" si="26"/>
        <v>66.86666666666667</v>
      </c>
      <c r="Y106" s="15">
        <f t="shared" si="27"/>
        <v>66.62</v>
      </c>
      <c r="Z106" s="14">
        <f t="shared" si="28"/>
        <v>41.5</v>
      </c>
      <c r="AA106" s="15">
        <f t="shared" si="29"/>
        <v>45.026666666666664</v>
      </c>
      <c r="AB106" s="14">
        <f t="shared" si="30"/>
        <v>17.7</v>
      </c>
      <c r="AC106" s="15">
        <f t="shared" si="31"/>
        <v>22.086666666666666</v>
      </c>
      <c r="AD106" s="15">
        <f t="shared" si="32"/>
        <v>43.57333333333333</v>
      </c>
      <c r="AE106" s="15">
        <f t="shared" si="43"/>
        <v>58.116666666666674</v>
      </c>
      <c r="AF106" s="15">
        <f t="shared" si="33"/>
        <v>59.033333333333324</v>
      </c>
      <c r="AG106" s="15">
        <f t="shared" si="38"/>
        <v>25.700000000000003</v>
      </c>
      <c r="AH106" s="15">
        <f t="shared" si="34"/>
        <v>28.75</v>
      </c>
      <c r="AI106" s="15">
        <f t="shared" si="39"/>
        <v>42.1</v>
      </c>
      <c r="AK106" s="3">
        <f t="shared" si="40"/>
        <v>36.2</v>
      </c>
      <c r="AL106" s="3">
        <f t="shared" si="41"/>
        <v>46.01666666666666</v>
      </c>
      <c r="AM106" s="3">
        <f t="shared" si="42"/>
        <v>41.78333333333333</v>
      </c>
    </row>
    <row r="107" spans="1:39" ht="12.75">
      <c r="A107">
        <v>1997</v>
      </c>
      <c r="B107" s="3">
        <v>13.6</v>
      </c>
      <c r="C107" s="3">
        <v>24.1</v>
      </c>
      <c r="D107" s="3">
        <v>32.4</v>
      </c>
      <c r="E107" s="3">
        <v>37.9</v>
      </c>
      <c r="F107" s="3">
        <v>52.5</v>
      </c>
      <c r="G107" s="3">
        <v>64.8</v>
      </c>
      <c r="H107" s="3">
        <v>68.2</v>
      </c>
      <c r="I107" s="3">
        <v>67.2</v>
      </c>
      <c r="J107" s="3">
        <v>60.4</v>
      </c>
      <c r="K107" s="3">
        <v>46.4</v>
      </c>
      <c r="L107" s="3">
        <v>30.3</v>
      </c>
      <c r="M107" s="3">
        <v>25.5</v>
      </c>
      <c r="N107" s="5">
        <v>43.6</v>
      </c>
      <c r="P107" s="3">
        <f t="shared" si="22"/>
        <v>43.60833333333333</v>
      </c>
      <c r="Q107" s="29">
        <f t="shared" si="23"/>
        <v>-0.008333333333325754</v>
      </c>
      <c r="R107" s="3">
        <f t="shared" si="35"/>
        <v>68.2</v>
      </c>
      <c r="S107" s="3">
        <f t="shared" si="36"/>
        <v>13.6</v>
      </c>
      <c r="T107" s="4">
        <f t="shared" si="37"/>
        <v>12</v>
      </c>
      <c r="V107" s="14">
        <f t="shared" si="24"/>
        <v>40.93333333333333</v>
      </c>
      <c r="W107" s="15">
        <f t="shared" si="25"/>
        <v>41.39333333333333</v>
      </c>
      <c r="X107" s="14">
        <f t="shared" si="26"/>
        <v>66.73333333333333</v>
      </c>
      <c r="Y107" s="15">
        <f t="shared" si="27"/>
        <v>66.58</v>
      </c>
      <c r="Z107" s="14">
        <f t="shared" si="28"/>
        <v>45.699999999999996</v>
      </c>
      <c r="AA107" s="15">
        <f t="shared" si="29"/>
        <v>45.3</v>
      </c>
      <c r="AB107" s="14">
        <f t="shared" si="30"/>
        <v>25.3</v>
      </c>
      <c r="AC107" s="15">
        <f t="shared" si="31"/>
        <v>22.6</v>
      </c>
      <c r="AD107" s="15">
        <f t="shared" si="32"/>
        <v>43.91166666666667</v>
      </c>
      <c r="AE107" s="15">
        <f t="shared" si="43"/>
        <v>58.49999999999999</v>
      </c>
      <c r="AF107" s="15">
        <f t="shared" si="33"/>
        <v>58.60666666666667</v>
      </c>
      <c r="AG107" s="15">
        <f t="shared" si="38"/>
        <v>30.116666666666664</v>
      </c>
      <c r="AH107" s="15">
        <f t="shared" si="34"/>
        <v>29.52</v>
      </c>
      <c r="AI107" s="15">
        <f t="shared" si="39"/>
        <v>45.416666666666664</v>
      </c>
      <c r="AK107" s="3">
        <f t="shared" si="40"/>
        <v>37.550000000000004</v>
      </c>
      <c r="AL107" s="3">
        <f t="shared" si="41"/>
        <v>49.666666666666664</v>
      </c>
      <c r="AM107" s="3">
        <f t="shared" si="42"/>
        <v>44.68333333333333</v>
      </c>
    </row>
    <row r="108" spans="1:39" ht="12.75">
      <c r="A108">
        <v>1998</v>
      </c>
      <c r="B108" s="3">
        <v>19.7</v>
      </c>
      <c r="C108" s="3">
        <v>30.7</v>
      </c>
      <c r="D108" s="3">
        <v>28.1</v>
      </c>
      <c r="E108" s="3">
        <v>45</v>
      </c>
      <c r="F108" s="3">
        <v>56.2</v>
      </c>
      <c r="G108" s="3">
        <v>58.5</v>
      </c>
      <c r="H108" s="3">
        <v>71.2</v>
      </c>
      <c r="I108" s="3">
        <v>69.7</v>
      </c>
      <c r="J108" s="3">
        <v>63.7</v>
      </c>
      <c r="K108" s="3">
        <v>46.3</v>
      </c>
      <c r="L108" s="3">
        <v>34.5</v>
      </c>
      <c r="M108" s="3">
        <v>23.1</v>
      </c>
      <c r="N108" s="5">
        <v>45.6</v>
      </c>
      <c r="P108" s="3">
        <f t="shared" si="22"/>
        <v>45.55833333333333</v>
      </c>
      <c r="Q108" s="29">
        <f t="shared" si="23"/>
        <v>0.041666666666671404</v>
      </c>
      <c r="R108" s="3">
        <f t="shared" si="35"/>
        <v>71.2</v>
      </c>
      <c r="S108" s="3">
        <f t="shared" si="36"/>
        <v>19.7</v>
      </c>
      <c r="T108" s="4">
        <f t="shared" si="37"/>
        <v>12</v>
      </c>
      <c r="V108" s="14">
        <f t="shared" si="24"/>
        <v>43.1</v>
      </c>
      <c r="W108" s="15">
        <f t="shared" si="25"/>
        <v>42.48</v>
      </c>
      <c r="X108" s="14">
        <f t="shared" si="26"/>
        <v>66.46666666666665</v>
      </c>
      <c r="Y108" s="15">
        <f t="shared" si="27"/>
        <v>66.79333333333334</v>
      </c>
      <c r="Z108" s="14">
        <f t="shared" si="28"/>
        <v>48.166666666666664</v>
      </c>
      <c r="AA108" s="15">
        <f t="shared" si="29"/>
        <v>44.986666666666665</v>
      </c>
      <c r="AB108" s="14">
        <f t="shared" si="30"/>
        <v>24.7</v>
      </c>
      <c r="AC108" s="15">
        <f t="shared" si="31"/>
        <v>22.253333333333334</v>
      </c>
      <c r="AD108" s="15">
        <f t="shared" si="32"/>
        <v>44.08333333333333</v>
      </c>
      <c r="AE108" s="15">
        <f t="shared" si="43"/>
        <v>60.71666666666666</v>
      </c>
      <c r="AF108" s="15">
        <f t="shared" si="33"/>
        <v>59.1</v>
      </c>
      <c r="AG108" s="15">
        <f t="shared" si="38"/>
        <v>31.78333333333333</v>
      </c>
      <c r="AH108" s="15">
        <f t="shared" si="34"/>
        <v>29.389999999999997</v>
      </c>
      <c r="AI108" s="15">
        <f t="shared" si="39"/>
        <v>44.94166666666667</v>
      </c>
      <c r="AK108" s="3">
        <f t="shared" si="40"/>
        <v>39.699999999999996</v>
      </c>
      <c r="AL108" s="3">
        <f t="shared" si="41"/>
        <v>51.41666666666668</v>
      </c>
      <c r="AM108" s="3">
        <f t="shared" si="42"/>
        <v>45.96666666666667</v>
      </c>
    </row>
    <row r="109" spans="1:39" ht="12.75">
      <c r="A109">
        <v>1999</v>
      </c>
      <c r="B109" s="3">
        <v>20.5</v>
      </c>
      <c r="C109" s="3">
        <v>30.5</v>
      </c>
      <c r="D109" s="3">
        <v>35.8</v>
      </c>
      <c r="E109" s="3">
        <v>42.2</v>
      </c>
      <c r="F109" s="3">
        <v>52.6</v>
      </c>
      <c r="G109" s="3">
        <v>61.5</v>
      </c>
      <c r="H109" s="3">
        <v>69.3</v>
      </c>
      <c r="I109" s="3">
        <v>68.4</v>
      </c>
      <c r="J109" s="3">
        <v>54.6</v>
      </c>
      <c r="K109" s="3">
        <v>46.3</v>
      </c>
      <c r="L109" s="3">
        <v>40.4</v>
      </c>
      <c r="M109" s="3">
        <v>28.4</v>
      </c>
      <c r="N109" s="5">
        <v>45.9</v>
      </c>
      <c r="P109" s="3">
        <f t="shared" si="22"/>
        <v>45.875</v>
      </c>
      <c r="Q109" s="29">
        <f t="shared" si="23"/>
        <v>0.02499999999999858</v>
      </c>
      <c r="R109" s="3">
        <f t="shared" si="35"/>
        <v>69.3</v>
      </c>
      <c r="S109" s="3">
        <f t="shared" si="36"/>
        <v>20.5</v>
      </c>
      <c r="T109" s="4">
        <f t="shared" si="37"/>
        <v>12</v>
      </c>
      <c r="V109" s="14">
        <f t="shared" si="24"/>
        <v>43.53333333333333</v>
      </c>
      <c r="W109" s="15">
        <f t="shared" si="25"/>
        <v>43.446666666666665</v>
      </c>
      <c r="X109" s="14">
        <f t="shared" si="26"/>
        <v>66.4</v>
      </c>
      <c r="Y109" s="15">
        <f t="shared" si="27"/>
        <v>67.07333333333334</v>
      </c>
      <c r="Z109" s="14">
        <f t="shared" si="28"/>
        <v>47.1</v>
      </c>
      <c r="AA109" s="15">
        <f t="shared" si="29"/>
        <v>46.24</v>
      </c>
      <c r="AB109" s="14">
        <f t="shared" si="30"/>
        <v>26.333333333333332</v>
      </c>
      <c r="AC109" s="15">
        <f t="shared" si="31"/>
        <v>23.566666666666666</v>
      </c>
      <c r="AD109" s="15">
        <f t="shared" si="32"/>
        <v>44.88333333333333</v>
      </c>
      <c r="AE109" s="15">
        <f t="shared" si="43"/>
        <v>58.1</v>
      </c>
      <c r="AF109" s="15">
        <f t="shared" si="33"/>
        <v>59.629999999999995</v>
      </c>
      <c r="AG109" s="15">
        <f t="shared" si="38"/>
        <v>33.766666666666666</v>
      </c>
      <c r="AH109" s="15">
        <f t="shared" si="34"/>
        <v>30.196666666666665</v>
      </c>
      <c r="AI109" s="15">
        <f t="shared" si="39"/>
        <v>46.916666666666664</v>
      </c>
      <c r="AK109" s="3">
        <f t="shared" si="40"/>
        <v>40.516666666666666</v>
      </c>
      <c r="AL109" s="3">
        <f t="shared" si="41"/>
        <v>51.23333333333332</v>
      </c>
      <c r="AM109" s="3">
        <f t="shared" si="42"/>
        <v>46.37499999999999</v>
      </c>
    </row>
    <row r="110" spans="1:39" ht="12.75">
      <c r="A110">
        <v>2000</v>
      </c>
      <c r="B110" s="3">
        <v>22</v>
      </c>
      <c r="C110" s="3">
        <v>28.6</v>
      </c>
      <c r="D110" s="3">
        <v>36.9</v>
      </c>
      <c r="E110" s="3">
        <v>44.5</v>
      </c>
      <c r="F110" s="3">
        <v>55.5</v>
      </c>
      <c r="G110" s="3">
        <v>61.6</v>
      </c>
      <c r="H110" s="3">
        <v>70.8</v>
      </c>
      <c r="I110" s="3">
        <v>70.1</v>
      </c>
      <c r="J110" s="3">
        <v>57.9</v>
      </c>
      <c r="K110" s="3">
        <v>46.6</v>
      </c>
      <c r="L110" s="3">
        <v>22.9</v>
      </c>
      <c r="M110" s="3">
        <v>13.8</v>
      </c>
      <c r="N110" s="5">
        <v>44.3</v>
      </c>
      <c r="P110" s="3">
        <f t="shared" si="22"/>
        <v>44.26666666666666</v>
      </c>
      <c r="Q110" s="29">
        <f t="shared" si="23"/>
        <v>0.033333333333338544</v>
      </c>
      <c r="R110" s="3">
        <f t="shared" si="35"/>
        <v>70.8</v>
      </c>
      <c r="S110" s="3">
        <f t="shared" si="36"/>
        <v>13.8</v>
      </c>
      <c r="T110" s="4">
        <f t="shared" si="37"/>
        <v>12</v>
      </c>
      <c r="V110" s="14">
        <f t="shared" si="24"/>
        <v>45.63333333333333</v>
      </c>
      <c r="W110" s="15">
        <f t="shared" si="25"/>
        <v>42.92</v>
      </c>
      <c r="X110" s="14">
        <f t="shared" si="26"/>
        <v>67.5</v>
      </c>
      <c r="Y110" s="15">
        <f t="shared" si="27"/>
        <v>67.39333333333333</v>
      </c>
      <c r="Z110" s="14">
        <f t="shared" si="28"/>
        <v>42.46666666666667</v>
      </c>
      <c r="AA110" s="15">
        <f t="shared" si="29"/>
        <v>45.80666666666667</v>
      </c>
      <c r="AB110" s="14">
        <f t="shared" si="30"/>
        <v>17.233333333333334</v>
      </c>
      <c r="AC110" s="15">
        <f t="shared" si="31"/>
        <v>23.1</v>
      </c>
      <c r="AD110" s="15">
        <f t="shared" si="32"/>
        <v>44.93666666666667</v>
      </c>
      <c r="AE110" s="15">
        <f t="shared" si="43"/>
        <v>60.06666666666666</v>
      </c>
      <c r="AF110" s="15">
        <f t="shared" si="33"/>
        <v>59.82000000000001</v>
      </c>
      <c r="AG110" s="15">
        <f t="shared" si="38"/>
        <v>25.583333333333332</v>
      </c>
      <c r="AH110" s="15">
        <f t="shared" si="34"/>
        <v>29.9</v>
      </c>
      <c r="AI110" s="15">
        <f t="shared" si="39"/>
        <v>43.175000000000004</v>
      </c>
      <c r="AK110" s="3">
        <f t="shared" si="40"/>
        <v>41.516666666666666</v>
      </c>
      <c r="AL110" s="3">
        <f t="shared" si="41"/>
        <v>47.01666666666666</v>
      </c>
      <c r="AM110" s="3">
        <f t="shared" si="42"/>
        <v>42.916666666666664</v>
      </c>
    </row>
    <row r="111" spans="1:39" ht="12.75">
      <c r="A111">
        <v>2001</v>
      </c>
      <c r="B111" s="3">
        <v>22.4</v>
      </c>
      <c r="C111" s="3">
        <v>15.5</v>
      </c>
      <c r="D111" s="3">
        <v>32.3</v>
      </c>
      <c r="E111" s="3">
        <v>44.1</v>
      </c>
      <c r="F111" s="3">
        <v>55.7</v>
      </c>
      <c r="G111" s="3">
        <v>62.9</v>
      </c>
      <c r="H111" s="3">
        <v>71.3</v>
      </c>
      <c r="I111" s="3">
        <v>70.6</v>
      </c>
      <c r="J111" s="3">
        <v>60</v>
      </c>
      <c r="K111" s="3">
        <v>45.1</v>
      </c>
      <c r="L111" s="3">
        <v>38.2</v>
      </c>
      <c r="M111" s="3">
        <v>23.2</v>
      </c>
      <c r="N111" s="5">
        <v>45.1</v>
      </c>
      <c r="P111" s="3">
        <f t="shared" si="22"/>
        <v>45.10833333333334</v>
      </c>
      <c r="Q111" s="29">
        <f t="shared" si="23"/>
        <v>-0.008333333333339965</v>
      </c>
      <c r="R111" s="3">
        <f t="shared" si="35"/>
        <v>71.3</v>
      </c>
      <c r="S111" s="3">
        <f t="shared" si="36"/>
        <v>15.5</v>
      </c>
      <c r="T111" s="4">
        <f t="shared" si="37"/>
        <v>12</v>
      </c>
      <c r="V111" s="14">
        <f t="shared" si="24"/>
        <v>44.03333333333334</v>
      </c>
      <c r="W111" s="15">
        <f t="shared" si="25"/>
        <v>43.013333333333335</v>
      </c>
      <c r="X111" s="14">
        <f t="shared" si="26"/>
        <v>68.26666666666667</v>
      </c>
      <c r="Y111" s="15">
        <f t="shared" si="27"/>
        <v>67.82666666666667</v>
      </c>
      <c r="Z111" s="14">
        <f t="shared" si="28"/>
        <v>47.76666666666667</v>
      </c>
      <c r="AA111" s="15">
        <f t="shared" si="29"/>
        <v>45.013333333333335</v>
      </c>
      <c r="AB111" s="14">
        <f t="shared" si="30"/>
        <v>24.266666666666666</v>
      </c>
      <c r="AC111" s="15">
        <f t="shared" si="31"/>
        <v>22.453333333333333</v>
      </c>
      <c r="AD111" s="15">
        <f t="shared" si="32"/>
        <v>44.776666666666664</v>
      </c>
      <c r="AE111" s="15">
        <f t="shared" si="43"/>
        <v>60.76666666666667</v>
      </c>
      <c r="AF111" s="15">
        <f t="shared" si="33"/>
        <v>59.75</v>
      </c>
      <c r="AG111" s="15">
        <f t="shared" si="38"/>
        <v>29.733333333333338</v>
      </c>
      <c r="AH111" s="15">
        <f t="shared" si="34"/>
        <v>29.46333333333333</v>
      </c>
      <c r="AI111" s="15">
        <f t="shared" si="39"/>
        <v>44.59166666666667</v>
      </c>
      <c r="AK111" s="3">
        <f t="shared" si="40"/>
        <v>38.81666666666667</v>
      </c>
      <c r="AL111" s="3">
        <f t="shared" si="41"/>
        <v>51.4</v>
      </c>
      <c r="AM111" s="3">
        <f t="shared" si="42"/>
        <v>44.875</v>
      </c>
    </row>
    <row r="112" spans="1:39" ht="12.75">
      <c r="A112">
        <v>2002</v>
      </c>
      <c r="B112" s="3">
        <v>22.8</v>
      </c>
      <c r="C112" s="3">
        <v>26.8</v>
      </c>
      <c r="D112" s="3">
        <v>22.3</v>
      </c>
      <c r="E112" s="3">
        <v>42</v>
      </c>
      <c r="F112" s="3">
        <v>50.6</v>
      </c>
      <c r="G112" s="3">
        <v>65.6</v>
      </c>
      <c r="H112" s="3">
        <v>73.2</v>
      </c>
      <c r="I112" s="3">
        <v>66.2</v>
      </c>
      <c r="J112" s="3">
        <v>59.1</v>
      </c>
      <c r="K112" s="3">
        <v>38.5</v>
      </c>
      <c r="L112" s="3">
        <v>33</v>
      </c>
      <c r="M112" s="3">
        <v>26.4</v>
      </c>
      <c r="N112" s="5">
        <v>43.9</v>
      </c>
      <c r="P112" s="3">
        <f t="shared" si="22"/>
        <v>43.875</v>
      </c>
      <c r="Q112" s="29">
        <f t="shared" si="23"/>
        <v>0.02499999999999858</v>
      </c>
      <c r="R112" s="3">
        <f t="shared" si="35"/>
        <v>73.2</v>
      </c>
      <c r="S112" s="3">
        <f t="shared" si="36"/>
        <v>22.3</v>
      </c>
      <c r="T112" s="4">
        <f t="shared" si="37"/>
        <v>12</v>
      </c>
      <c r="V112" s="14">
        <f t="shared" si="24"/>
        <v>38.300000000000004</v>
      </c>
      <c r="W112" s="15">
        <f t="shared" si="25"/>
        <v>43.38666666666667</v>
      </c>
      <c r="X112" s="14">
        <f t="shared" si="26"/>
        <v>68.33333333333333</v>
      </c>
      <c r="Y112" s="15">
        <f t="shared" si="27"/>
        <v>67.35333333333332</v>
      </c>
      <c r="Z112" s="14">
        <f t="shared" si="28"/>
        <v>43.53333333333333</v>
      </c>
      <c r="AA112" s="15">
        <f t="shared" si="29"/>
        <v>44.9</v>
      </c>
      <c r="AB112" s="14">
        <f t="shared" si="30"/>
        <v>22.96666666666667</v>
      </c>
      <c r="AC112" s="15">
        <f t="shared" si="31"/>
        <v>21.993333333333332</v>
      </c>
      <c r="AD112" s="15">
        <f t="shared" si="32"/>
        <v>44.49166666666667</v>
      </c>
      <c r="AE112" s="15">
        <f t="shared" si="43"/>
        <v>59.449999999999996</v>
      </c>
      <c r="AF112" s="15">
        <f t="shared" si="33"/>
        <v>59.779999999999994</v>
      </c>
      <c r="AG112" s="15">
        <f t="shared" si="38"/>
        <v>28.633333333333336</v>
      </c>
      <c r="AH112" s="15">
        <f t="shared" si="34"/>
        <v>28.956666666666667</v>
      </c>
      <c r="AI112" s="15">
        <f t="shared" si="39"/>
        <v>44.5</v>
      </c>
      <c r="AK112" s="3">
        <f t="shared" si="40"/>
        <v>38.35</v>
      </c>
      <c r="AL112" s="3">
        <f t="shared" si="41"/>
        <v>49.4</v>
      </c>
      <c r="AM112" s="3">
        <f t="shared" si="42"/>
        <v>44.25</v>
      </c>
    </row>
    <row r="113" spans="1:39" ht="12.75">
      <c r="A113">
        <v>2003</v>
      </c>
      <c r="B113" s="3">
        <v>23</v>
      </c>
      <c r="C113" s="3">
        <v>19.5</v>
      </c>
      <c r="D113" s="3">
        <v>31.4</v>
      </c>
      <c r="E113" s="3">
        <v>46.2</v>
      </c>
      <c r="F113" s="3">
        <v>53.1</v>
      </c>
      <c r="G113" s="3">
        <v>61.4</v>
      </c>
      <c r="H113" s="3">
        <v>72.4</v>
      </c>
      <c r="I113" s="3">
        <v>72.1</v>
      </c>
      <c r="J113" s="3">
        <v>57</v>
      </c>
      <c r="K113" s="3">
        <v>49.6</v>
      </c>
      <c r="L113" s="3">
        <v>26</v>
      </c>
      <c r="M113" s="3">
        <v>25.4</v>
      </c>
      <c r="N113" s="5">
        <v>44.8</v>
      </c>
      <c r="P113" s="3">
        <f t="shared" si="22"/>
        <v>44.75833333333333</v>
      </c>
      <c r="Q113" s="29">
        <f t="shared" si="23"/>
        <v>0.0416666666666643</v>
      </c>
      <c r="R113" s="3">
        <f t="shared" si="35"/>
        <v>72.4</v>
      </c>
      <c r="S113" s="3">
        <f t="shared" si="36"/>
        <v>19.5</v>
      </c>
      <c r="T113" s="4">
        <f t="shared" si="37"/>
        <v>12</v>
      </c>
      <c r="V113" s="14">
        <f t="shared" si="24"/>
        <v>43.56666666666666</v>
      </c>
      <c r="W113" s="15">
        <f t="shared" si="25"/>
        <v>43.040000000000006</v>
      </c>
      <c r="X113" s="14">
        <f t="shared" si="26"/>
        <v>68.63333333333334</v>
      </c>
      <c r="Y113" s="15">
        <f t="shared" si="27"/>
        <v>67.25999999999999</v>
      </c>
      <c r="Z113" s="14">
        <f t="shared" si="28"/>
        <v>44.199999999999996</v>
      </c>
      <c r="AA113" s="15">
        <f t="shared" si="29"/>
        <v>45.88</v>
      </c>
      <c r="AB113" s="14">
        <f t="shared" si="30"/>
        <v>21.46666666666667</v>
      </c>
      <c r="AC113" s="15">
        <f t="shared" si="31"/>
        <v>23.466666666666665</v>
      </c>
      <c r="AD113" s="15">
        <f t="shared" si="32"/>
        <v>44.653333333333336</v>
      </c>
      <c r="AE113" s="15">
        <f t="shared" si="43"/>
        <v>60.366666666666674</v>
      </c>
      <c r="AF113" s="15">
        <f t="shared" si="33"/>
        <v>59.70666666666666</v>
      </c>
      <c r="AG113" s="15">
        <f t="shared" si="38"/>
        <v>29.599999999999998</v>
      </c>
      <c r="AH113" s="15">
        <f t="shared" si="34"/>
        <v>30.09666666666667</v>
      </c>
      <c r="AI113" s="15">
        <f t="shared" si="39"/>
        <v>43.92499999999999</v>
      </c>
      <c r="AK113" s="3">
        <f t="shared" si="40"/>
        <v>39.1</v>
      </c>
      <c r="AL113" s="3">
        <f t="shared" si="41"/>
        <v>50.416666666666664</v>
      </c>
      <c r="AM113" s="3">
        <f t="shared" si="42"/>
        <v>44.8</v>
      </c>
    </row>
    <row r="114" spans="1:39" ht="12.75">
      <c r="A114">
        <v>2004</v>
      </c>
      <c r="B114" s="3">
        <v>16.4</v>
      </c>
      <c r="C114" s="3">
        <v>22.6</v>
      </c>
      <c r="D114" s="3">
        <v>37.6</v>
      </c>
      <c r="E114" s="3">
        <v>46</v>
      </c>
      <c r="F114" s="3">
        <v>52.6</v>
      </c>
      <c r="G114" s="3">
        <v>59.9</v>
      </c>
      <c r="H114" s="3">
        <v>68.2</v>
      </c>
      <c r="I114" s="3">
        <v>64</v>
      </c>
      <c r="J114" s="3">
        <v>58.8</v>
      </c>
      <c r="K114" s="3">
        <v>46.2</v>
      </c>
      <c r="L114" s="3">
        <v>34.6</v>
      </c>
      <c r="M114" s="3">
        <v>26.5</v>
      </c>
      <c r="N114" s="5">
        <v>44.5</v>
      </c>
      <c r="P114" s="3">
        <f t="shared" si="22"/>
        <v>44.45000000000001</v>
      </c>
      <c r="Q114" s="29">
        <f t="shared" si="23"/>
        <v>0.04999999999999005</v>
      </c>
      <c r="R114" s="3">
        <f t="shared" si="35"/>
        <v>68.2</v>
      </c>
      <c r="S114" s="3">
        <f t="shared" si="36"/>
        <v>16.4</v>
      </c>
      <c r="T114" s="4">
        <f t="shared" si="37"/>
        <v>12</v>
      </c>
      <c r="V114" s="14">
        <f t="shared" si="24"/>
        <v>45.4</v>
      </c>
      <c r="W114" s="15">
        <f t="shared" si="25"/>
        <v>43.25333333333334</v>
      </c>
      <c r="X114" s="14">
        <f t="shared" si="26"/>
        <v>64.03333333333333</v>
      </c>
      <c r="Y114" s="15">
        <f t="shared" si="27"/>
        <v>67.49999999999999</v>
      </c>
      <c r="Z114" s="14">
        <f t="shared" si="28"/>
        <v>46.53333333333333</v>
      </c>
      <c r="AA114" s="15">
        <f t="shared" si="29"/>
        <v>45.019999999999996</v>
      </c>
      <c r="AB114" s="14">
        <f t="shared" si="30"/>
        <v>24.03333333333333</v>
      </c>
      <c r="AC114" s="15">
        <f t="shared" si="31"/>
        <v>22.86</v>
      </c>
      <c r="AD114" s="15">
        <f t="shared" si="32"/>
        <v>44.846666666666664</v>
      </c>
      <c r="AE114" s="15">
        <f t="shared" si="43"/>
        <v>58.25</v>
      </c>
      <c r="AF114" s="15">
        <f t="shared" si="33"/>
        <v>59.80333333333333</v>
      </c>
      <c r="AG114" s="15">
        <f t="shared" si="38"/>
        <v>31.233333333333334</v>
      </c>
      <c r="AH114" s="15">
        <f t="shared" si="34"/>
        <v>30.080000000000002</v>
      </c>
      <c r="AI114" s="15">
        <f t="shared" si="39"/>
        <v>45.46666666666667</v>
      </c>
      <c r="AK114" s="3">
        <f t="shared" si="40"/>
        <v>39.18333333333333</v>
      </c>
      <c r="AL114" s="3">
        <f t="shared" si="41"/>
        <v>49.71666666666667</v>
      </c>
      <c r="AM114" s="3">
        <f t="shared" si="42"/>
        <v>44.88333333333334</v>
      </c>
    </row>
    <row r="115" spans="1:39" ht="12.75">
      <c r="A115">
        <v>2005</v>
      </c>
      <c r="B115" s="3">
        <v>17.7</v>
      </c>
      <c r="C115" s="3">
        <v>27.9</v>
      </c>
      <c r="D115" s="3">
        <v>34.5</v>
      </c>
      <c r="E115" s="3">
        <v>45.4</v>
      </c>
      <c r="F115" s="3">
        <v>51.8</v>
      </c>
      <c r="G115" s="3">
        <v>63</v>
      </c>
      <c r="H115" s="3">
        <v>71</v>
      </c>
      <c r="I115" s="3">
        <v>67.1</v>
      </c>
      <c r="J115" s="3">
        <v>59.9</v>
      </c>
      <c r="K115" s="3">
        <v>47.1</v>
      </c>
      <c r="L115" s="3">
        <v>35.1</v>
      </c>
      <c r="M115" s="3">
        <v>20.4</v>
      </c>
      <c r="N115" s="5">
        <v>45.1</v>
      </c>
      <c r="P115" s="3">
        <f t="shared" si="22"/>
        <v>45.074999999999996</v>
      </c>
      <c r="Q115" s="29">
        <f t="shared" si="23"/>
        <v>0.025000000000005684</v>
      </c>
      <c r="R115" s="3">
        <f t="shared" si="35"/>
        <v>71</v>
      </c>
      <c r="S115" s="3">
        <f t="shared" si="36"/>
        <v>17.7</v>
      </c>
      <c r="T115" s="4">
        <f t="shared" si="37"/>
        <v>12</v>
      </c>
      <c r="V115" s="14">
        <f t="shared" si="24"/>
        <v>43.9</v>
      </c>
      <c r="W115" s="15">
        <f t="shared" si="25"/>
        <v>44.760000000000005</v>
      </c>
      <c r="X115" s="14">
        <f t="shared" si="26"/>
        <v>67.03333333333333</v>
      </c>
      <c r="Y115" s="15">
        <f t="shared" si="27"/>
        <v>67.66</v>
      </c>
      <c r="Z115" s="14">
        <f t="shared" si="28"/>
        <v>47.36666666666667</v>
      </c>
      <c r="AA115" s="15">
        <f t="shared" si="29"/>
        <v>45.63333333333333</v>
      </c>
      <c r="AB115" s="14">
        <f t="shared" si="30"/>
        <v>24.599999999999998</v>
      </c>
      <c r="AC115" s="15">
        <f t="shared" si="31"/>
        <v>22.053333333333335</v>
      </c>
      <c r="AD115" s="15">
        <f t="shared" si="32"/>
        <v>45.11</v>
      </c>
      <c r="AE115" s="15">
        <f t="shared" si="43"/>
        <v>59.69999999999999</v>
      </c>
      <c r="AF115" s="15">
        <f t="shared" si="33"/>
        <v>60.05666666666666</v>
      </c>
      <c r="AG115" s="15">
        <f t="shared" si="38"/>
        <v>31.28333333333333</v>
      </c>
      <c r="AH115" s="15">
        <f t="shared" si="34"/>
        <v>30</v>
      </c>
      <c r="AI115" s="15">
        <f t="shared" si="39"/>
        <v>46.26666666666667</v>
      </c>
      <c r="AK115" s="3">
        <f t="shared" si="40"/>
        <v>40.050000000000004</v>
      </c>
      <c r="AL115" s="3">
        <f t="shared" si="41"/>
        <v>50.099999999999994</v>
      </c>
      <c r="AM115" s="3">
        <f t="shared" si="42"/>
        <v>46.258333333333326</v>
      </c>
    </row>
    <row r="116" spans="1:39" ht="12.75">
      <c r="A116">
        <v>2006</v>
      </c>
      <c r="B116" s="3">
        <v>30.9</v>
      </c>
      <c r="C116" s="3">
        <v>22.5</v>
      </c>
      <c r="D116" s="3">
        <v>31.7</v>
      </c>
      <c r="E116" s="3">
        <v>47.9</v>
      </c>
      <c r="F116" s="3">
        <v>55.7</v>
      </c>
      <c r="G116" s="3">
        <v>65.8</v>
      </c>
      <c r="H116" s="3">
        <v>74.1</v>
      </c>
      <c r="I116" s="3">
        <v>68.5</v>
      </c>
      <c r="J116" s="3">
        <v>55.5</v>
      </c>
      <c r="K116" s="3">
        <v>42.6</v>
      </c>
      <c r="L116" s="3">
        <v>32.3</v>
      </c>
      <c r="M116" s="3">
        <v>25.4</v>
      </c>
      <c r="N116" s="6">
        <v>46.5</v>
      </c>
      <c r="P116" s="3">
        <f>IF(T116&gt;11,AVERAGE(B116:M116),"")</f>
        <v>46.074999999999996</v>
      </c>
      <c r="Q116" s="29">
        <f>N116-P116</f>
        <v>0.42500000000000426</v>
      </c>
      <c r="R116" s="3">
        <f>MAX(B116:M116)</f>
        <v>74.1</v>
      </c>
      <c r="S116" s="3">
        <f>MIN(B116:M116)</f>
        <v>22.5</v>
      </c>
      <c r="T116" s="4">
        <f>COUNT(B116:M116)</f>
        <v>12</v>
      </c>
      <c r="V116" s="14">
        <f>IF(COUNT(D116:F116)&gt;2,AVERAGE(D116:F116),"")</f>
        <v>45.1</v>
      </c>
      <c r="W116" s="15">
        <f>IF(COUNT(V114:V118)&gt;4,AVERAGE(V114:V118),"")</f>
        <v>44.233333333333334</v>
      </c>
      <c r="X116" s="14">
        <f>IF(COUNT(G116:I116)&gt;2,AVERAGE(G116:I116),"")</f>
        <v>69.46666666666665</v>
      </c>
      <c r="Y116" s="15">
        <f>IF(COUNT(X114:X118)&gt;4,AVERAGE(X114:X118),"")</f>
        <v>67.17333333333332</v>
      </c>
      <c r="Z116" s="14">
        <f>IF(COUNT(J116:L116)&gt;2,AVERAGE(J116:L116),"")</f>
        <v>43.46666666666666</v>
      </c>
      <c r="AA116" s="15">
        <f>IF(COUNT(Z114:Z118)&gt;4,AVERAGE(Z114:Z118),"")</f>
        <v>45.94666666666667</v>
      </c>
      <c r="AB116" s="14">
        <f>IF(COUNT(M116,B117:C117)&gt;2,AVERAGE(M116,B117:C117),"")</f>
        <v>21.233333333333334</v>
      </c>
      <c r="AC116" s="15">
        <f>IF(COUNT(AB114:AB118)&gt;4,AVERAGE(AB114:AB118),"")</f>
        <v>21.606666666666666</v>
      </c>
      <c r="AD116" s="15">
        <f>IF(COUNT(P114:P118)&gt;4,AVERAGE(P114:P118),"")</f>
        <v>44.675</v>
      </c>
      <c r="AE116" s="15">
        <f>IF(COUNT(E116:J116)&gt;5,AVERAGE(E116:J116),"")</f>
        <v>61.25</v>
      </c>
      <c r="AF116" s="15">
        <f>IF(COUNT(AE114:AE118)&gt;4,AVERAGE(AE114:AE118),"")</f>
        <v>59.533333333333324</v>
      </c>
      <c r="AG116" s="15">
        <f>IF(COUNT(K116:M116,B117:D117)&gt;5,AVERAGE(K116:M116,B117:D117),"")</f>
        <v>29.650000000000006</v>
      </c>
      <c r="AH116" s="15">
        <f>IF(COUNT(AG114:AG118)&gt;4,AVERAGE(AG114:AG118),"")</f>
        <v>29.673333333333336</v>
      </c>
      <c r="AI116" s="15">
        <f>IF(COUNT(K116:M116,B117:J117)&gt;5,AVERAGE(K116:M116,B117:J117),"")</f>
        <v>45.18333333333334</v>
      </c>
      <c r="AK116" s="3">
        <f>IF(COUNT(B116:G116)&gt;5,AVERAGE(B116:G116),"")</f>
        <v>42.416666666666664</v>
      </c>
      <c r="AL116" s="3">
        <f>IF(COUNT(H116:M116)&gt;5,AVERAGE(H116:M116),"")</f>
        <v>49.73333333333333</v>
      </c>
      <c r="AM116" s="3">
        <f>IF(COUNT(AL116,AK117)=2,AVERAGE(AL116,AK117),"")</f>
        <v>44.891666666666666</v>
      </c>
    </row>
    <row r="117" spans="1:39" ht="12.75">
      <c r="A117">
        <v>2007</v>
      </c>
      <c r="B117" s="3">
        <v>18.8</v>
      </c>
      <c r="C117" s="3">
        <v>19.5</v>
      </c>
      <c r="D117" s="3">
        <v>39.3</v>
      </c>
      <c r="E117" s="3">
        <v>42.3</v>
      </c>
      <c r="F117" s="3">
        <v>55.9</v>
      </c>
      <c r="G117" s="3">
        <v>64.5</v>
      </c>
      <c r="H117" s="3">
        <v>74.1</v>
      </c>
      <c r="I117" s="3">
        <v>68.8</v>
      </c>
      <c r="J117" s="3">
        <v>58.7</v>
      </c>
      <c r="K117" s="3">
        <v>47.4</v>
      </c>
      <c r="L117" s="3">
        <v>33.7</v>
      </c>
      <c r="M117" s="3">
        <v>19.3</v>
      </c>
      <c r="N117" s="6"/>
      <c r="P117" s="3">
        <f>IF(T117&gt;11,AVERAGE(B117:M117),"")</f>
        <v>45.19166666666666</v>
      </c>
      <c r="Q117" s="29">
        <f>N117-P117</f>
        <v>-45.19166666666666</v>
      </c>
      <c r="R117" s="3">
        <f>MAX(B117:M117)</f>
        <v>74.1</v>
      </c>
      <c r="S117" s="3">
        <f>MIN(B117:M117)</f>
        <v>18.8</v>
      </c>
      <c r="T117" s="4">
        <f>COUNT(B117:M117)</f>
        <v>12</v>
      </c>
      <c r="V117" s="14">
        <f>IF(COUNT(D117:F117)&gt;2,AVERAGE(D117:F117),"")</f>
        <v>45.833333333333336</v>
      </c>
      <c r="W117" s="15">
        <f>IF(COUNT(V115:V119)&gt;4,AVERAGE(V115:V119),"")</f>
        <v>43.413333333333334</v>
      </c>
      <c r="X117" s="14">
        <f>IF(COUNT(G117:I117)&gt;2,AVERAGE(G117:I117),"")</f>
        <v>69.13333333333333</v>
      </c>
      <c r="Y117" s="15">
        <f>IF(COUNT(X115:X119)&gt;4,AVERAGE(X115:X119),"")</f>
        <v>67.16666666666666</v>
      </c>
      <c r="Z117" s="14">
        <f>IF(COUNT(J117:L117)&gt;2,AVERAGE(J117:L117),"")</f>
        <v>46.6</v>
      </c>
      <c r="AA117" s="15">
        <f>IF(COUNT(Z115:Z119)&gt;4,AVERAGE(Z115:Z119),"")</f>
        <v>45.726666666666674</v>
      </c>
      <c r="AB117" s="14">
        <f>IF(COUNT(M117,B118:C118)&gt;2,AVERAGE(M117,B118:C118),"")</f>
        <v>18.933333333333334</v>
      </c>
      <c r="AC117" s="15">
        <f>IF(COUNT(AB115:AB119)&gt;4,AVERAGE(AB115:AB119),"")</f>
        <v>20.1</v>
      </c>
      <c r="AD117" s="15">
        <f>IF(COUNT(P115:P119)&gt;4,AVERAGE(P115:P119),"")</f>
        <v>44.25333333333333</v>
      </c>
      <c r="AE117" s="15">
        <f>IF(COUNT(E117:J117)&gt;5,AVERAGE(E117:J117),"")</f>
        <v>60.71666666666666</v>
      </c>
      <c r="AF117" s="15">
        <f>IF(COUNT(AE115:AE119)&gt;4,AVERAGE(AE115:AE119),"")</f>
        <v>59.473333333333336</v>
      </c>
      <c r="AG117" s="15">
        <f>IF(COUNT(K117:M117,B118:D118)&gt;5,AVERAGE(K117:M117,B118:D118),"")</f>
        <v>28.23333333333333</v>
      </c>
      <c r="AH117" s="15">
        <f>IF(COUNT(AG115:AG119)&gt;4,AVERAGE(AG115:AG119),"")</f>
        <v>28.770000000000003</v>
      </c>
      <c r="AI117" s="15">
        <f>IF(COUNT(K117:M117,B118:J118)&gt;5,AVERAGE(K117:M117,B118:J118),"")</f>
        <v>42.99166666666667</v>
      </c>
      <c r="AK117" s="3">
        <f>IF(COUNT(B117:G117)&gt;5,AVERAGE(B117:G117),"")</f>
        <v>40.05</v>
      </c>
      <c r="AL117" s="3">
        <f>IF(COUNT(H117:M117)&gt;5,AVERAGE(H117:M117),"")</f>
        <v>50.333333333333336</v>
      </c>
      <c r="AM117" s="3">
        <f>IF(COUNT(AL117,AK118)=2,AVERAGE(AL117,AK118),"")</f>
        <v>43.583333333333336</v>
      </c>
    </row>
    <row r="118" spans="1:39" ht="12.75">
      <c r="A118">
        <v>2008</v>
      </c>
      <c r="B118" s="3">
        <v>16.3</v>
      </c>
      <c r="C118" s="3">
        <v>21.2</v>
      </c>
      <c r="D118" s="3">
        <v>31.5</v>
      </c>
      <c r="E118" s="3">
        <v>39.8</v>
      </c>
      <c r="F118" s="3">
        <v>51.5</v>
      </c>
      <c r="G118" s="3">
        <v>60.7</v>
      </c>
      <c r="H118" s="3">
        <v>69.8</v>
      </c>
      <c r="I118" s="3">
        <v>68.1</v>
      </c>
      <c r="J118" s="3">
        <v>56.6</v>
      </c>
      <c r="K118" s="3">
        <v>45.3</v>
      </c>
      <c r="L118" s="3">
        <v>35.4</v>
      </c>
      <c r="M118" s="3">
        <v>14.8</v>
      </c>
      <c r="N118" s="6"/>
      <c r="P118" s="3">
        <f>IF(T118&gt;11,AVERAGE(B118:M118),"")</f>
        <v>42.583333333333336</v>
      </c>
      <c r="Q118" s="29">
        <f>N118-P118</f>
        <v>-42.583333333333336</v>
      </c>
      <c r="R118" s="3">
        <f>MAX(B118:M118)</f>
        <v>69.8</v>
      </c>
      <c r="S118" s="3">
        <f>MIN(B118:M118)</f>
        <v>14.8</v>
      </c>
      <c r="T118" s="4">
        <f>COUNT(B118:M118)</f>
        <v>12</v>
      </c>
      <c r="V118" s="14">
        <f>IF(COUNT(D118:F118)&gt;2,AVERAGE(D118:F118),"")</f>
        <v>40.93333333333333</v>
      </c>
      <c r="W118" s="15">
        <f>IF(COUNT(V116:V120)&gt;4,AVERAGE(V116:V120),"")</f>
      </c>
      <c r="X118" s="14">
        <f>IF(COUNT(G118:I118)&gt;2,AVERAGE(G118:I118),"")</f>
        <v>66.2</v>
      </c>
      <c r="Y118" s="15">
        <f>IF(COUNT(X116:X120)&gt;4,AVERAGE(X116:X120),"")</f>
      </c>
      <c r="Z118" s="14">
        <f>IF(COUNT(J118:L118)&gt;2,AVERAGE(J118:L118),"")</f>
        <v>45.76666666666667</v>
      </c>
      <c r="AA118" s="15">
        <f>IF(COUNT(Z116:Z120)&gt;4,AVERAGE(Z116:Z120),"")</f>
      </c>
      <c r="AB118" s="14">
        <f>IF(COUNT(M118,B119:C119)&gt;2,AVERAGE(M118,B119:C119),"")</f>
        <v>19.233333333333334</v>
      </c>
      <c r="AC118" s="15">
        <f>IF(COUNT(AB116:AB120)&gt;4,AVERAGE(AB116:AB120),"")</f>
      </c>
      <c r="AD118" s="15">
        <f>IF(COUNT(P116:P120)&gt;4,AVERAGE(P116:P120),"")</f>
      </c>
      <c r="AE118" s="15">
        <f>IF(COUNT(E118:J118)&gt;5,AVERAGE(E118:J118),"")</f>
        <v>57.75</v>
      </c>
      <c r="AF118" s="15">
        <f>IF(COUNT(AE116:AE120)&gt;4,AVERAGE(AE116:AE120),"")</f>
      </c>
      <c r="AG118" s="15">
        <f>IF(COUNT(K118:M118,B119:D119)&gt;5,AVERAGE(K118:M118,B119:D119),"")</f>
        <v>27.966666666666665</v>
      </c>
      <c r="AH118" s="15">
        <f>IF(COUNT(AG116:AG120)&gt;4,AVERAGE(AG116:AG120),"")</f>
      </c>
      <c r="AI118" s="15">
        <f>IF(COUNT(K118:M118,B119:J119)&gt;5,AVERAGE(K118:M118,B119:J119),"")</f>
        <v>42.958333333333336</v>
      </c>
      <c r="AK118" s="3">
        <f>IF(COUNT(B118:G118)&gt;5,AVERAGE(B118:G118),"")</f>
        <v>36.833333333333336</v>
      </c>
      <c r="AL118" s="3">
        <f>IF(COUNT(H118:M118)&gt;5,AVERAGE(H118:M118),"")</f>
        <v>48.33333333333332</v>
      </c>
      <c r="AM118" s="3">
        <f>IF(COUNT(AL118,AK119)=2,AVERAGE(AL118,AK119),"")</f>
        <v>43.099999999999994</v>
      </c>
    </row>
    <row r="119" spans="1:39" ht="12.75">
      <c r="A119">
        <v>2009</v>
      </c>
      <c r="B119" s="3">
        <v>18.8</v>
      </c>
      <c r="C119" s="3">
        <v>24.1</v>
      </c>
      <c r="D119" s="3">
        <v>29.4</v>
      </c>
      <c r="E119" s="3">
        <v>41.2</v>
      </c>
      <c r="F119" s="3">
        <v>53.3</v>
      </c>
      <c r="G119" s="3">
        <v>60.4</v>
      </c>
      <c r="H119" s="3">
        <v>66.4</v>
      </c>
      <c r="I119" s="3">
        <v>65.2</v>
      </c>
      <c r="J119" s="3">
        <v>61.2</v>
      </c>
      <c r="K119" s="3">
        <v>38</v>
      </c>
      <c r="L119" s="3">
        <v>37.1</v>
      </c>
      <c r="M119" s="3">
        <v>13</v>
      </c>
      <c r="N119" s="6"/>
      <c r="P119" s="3">
        <f>IF(T119&gt;11,AVERAGE(B119:M119),"")</f>
        <v>42.34166666666667</v>
      </c>
      <c r="Q119" s="29">
        <f>N119-P119</f>
        <v>-42.34166666666667</v>
      </c>
      <c r="R119" s="3">
        <f>MAX(B119:M119)</f>
        <v>66.4</v>
      </c>
      <c r="S119" s="3">
        <f>MIN(B119:M119)</f>
        <v>13</v>
      </c>
      <c r="T119" s="4">
        <f>COUNT(B119:M119)</f>
        <v>12</v>
      </c>
      <c r="V119" s="14">
        <f>IF(COUNT(D119:F119)&gt;2,AVERAGE(D119:F119),"")</f>
        <v>41.3</v>
      </c>
      <c r="W119" s="15">
        <f>IF(COUNT(V117:V121)&gt;4,AVERAGE(V117:V121),"")</f>
      </c>
      <c r="X119" s="14">
        <f>IF(COUNT(G119:I119)&gt;2,AVERAGE(G119:I119),"")</f>
        <v>64</v>
      </c>
      <c r="Y119" s="15">
        <f>IF(COUNT(X117:X121)&gt;4,AVERAGE(X117:X121),"")</f>
      </c>
      <c r="Z119" s="14">
        <f>IF(COUNT(J119:L119)&gt;2,AVERAGE(J119:L119),"")</f>
        <v>45.43333333333334</v>
      </c>
      <c r="AA119" s="15">
        <f>IF(COUNT(Z117:Z121)&gt;4,AVERAGE(Z117:Z121),"")</f>
      </c>
      <c r="AB119" s="14">
        <f>IF(COUNT(M119,B120:C120)&gt;2,AVERAGE(M119,B120:C120),"")</f>
        <v>16.5</v>
      </c>
      <c r="AC119" s="15">
        <f>IF(COUNT(AB117:AB121)&gt;4,AVERAGE(AB117:AB121),"")</f>
      </c>
      <c r="AD119" s="15">
        <f>IF(COUNT(P117:P121)&gt;4,AVERAGE(P117:P121),"")</f>
      </c>
      <c r="AE119" s="15">
        <f>IF(COUNT(E119:J119)&gt;5,AVERAGE(E119:J119),"")</f>
        <v>57.949999999999996</v>
      </c>
      <c r="AF119" s="15">
        <f>IF(COUNT(AE117:AE121)&gt;4,AVERAGE(AE117:AE121),"")</f>
      </c>
      <c r="AG119" s="15">
        <f>IF(COUNT(K119:M119,B120:D120)&gt;5,AVERAGE(K119:M119,B120:D120),"")</f>
        <v>26.71666666666667</v>
      </c>
      <c r="AH119" s="15">
        <f>IF(COUNT(AG117:AG121)&gt;4,AVERAGE(AG117:AG121),"")</f>
      </c>
      <c r="AI119" s="15">
        <f>IF(COUNT(K119:M119,B120:J120)&gt;5,AVERAGE(K119:M119,B120:J120),"")</f>
        <v>26.71666666666667</v>
      </c>
      <c r="AK119" s="3">
        <f>IF(COUNT(B119:G119)&gt;5,AVERAGE(B119:G119),"")</f>
        <v>37.86666666666667</v>
      </c>
      <c r="AL119" s="3">
        <f>IF(COUNT(H119:M119)&gt;5,AVERAGE(H119:M119),"")</f>
        <v>46.81666666666667</v>
      </c>
      <c r="AM119" s="3">
        <f>IF(COUNT(AL119,AK120)=2,AVERAGE(AL119,AK120),"")</f>
      </c>
    </row>
    <row r="120" spans="1:39" ht="12.75">
      <c r="A120">
        <v>2010</v>
      </c>
      <c r="B120" s="3">
        <v>18.1</v>
      </c>
      <c r="C120" s="3">
        <v>18.4</v>
      </c>
      <c r="D120" s="3">
        <v>35.7</v>
      </c>
      <c r="E120" s="3" t="s">
        <v>47</v>
      </c>
      <c r="F120" s="3" t="s">
        <v>47</v>
      </c>
      <c r="G120" s="3" t="s">
        <v>47</v>
      </c>
      <c r="H120" s="3" t="s">
        <v>47</v>
      </c>
      <c r="I120" s="3" t="s">
        <v>47</v>
      </c>
      <c r="J120" s="3" t="s">
        <v>47</v>
      </c>
      <c r="K120" s="3" t="s">
        <v>47</v>
      </c>
      <c r="L120" s="3" t="s">
        <v>47</v>
      </c>
      <c r="M120" s="3" t="s">
        <v>47</v>
      </c>
      <c r="N120" s="6"/>
      <c r="P120" s="3">
        <f>IF(T120&gt;11,AVERAGE(B120:M120),"")</f>
      </c>
      <c r="Q120" s="29"/>
      <c r="R120" s="3">
        <f>MAX(B120:M120)</f>
        <v>35.7</v>
      </c>
      <c r="S120" s="3">
        <f>MIN(B120:M120)</f>
        <v>18.1</v>
      </c>
      <c r="T120" s="4">
        <f>COUNT(B120:M120)</f>
        <v>3</v>
      </c>
      <c r="V120" s="14">
        <f>IF(COUNT(D120:F120)&gt;2,AVERAGE(D120:F120),"")</f>
      </c>
      <c r="W120" s="15">
        <f>IF(COUNT(V118:V122)&gt;4,AVERAGE(V118:V122),"")</f>
      </c>
      <c r="X120" s="14">
        <f>IF(COUNT(G120:I120)&gt;2,AVERAGE(G120:I120),"")</f>
      </c>
      <c r="Y120" s="15">
        <f>IF(COUNT(X118:X122)&gt;4,AVERAGE(X118:X122),"")</f>
      </c>
      <c r="Z120" s="14">
        <f>IF(COUNT(J120:L120)&gt;2,AVERAGE(J120:L120),"")</f>
      </c>
      <c r="AA120" s="15">
        <f>IF(COUNT(Z118:Z122)&gt;4,AVERAGE(Z118:Z122),"")</f>
      </c>
      <c r="AB120" s="14">
        <f>IF(COUNT(M120,B121:C121)&gt;2,AVERAGE(M120,B121:C121),"")</f>
      </c>
      <c r="AC120" s="15">
        <f>IF(COUNT(AB118:AB122)&gt;4,AVERAGE(AB118:AB122),"")</f>
      </c>
      <c r="AD120" s="15">
        <f>IF(COUNT(P118:P122)&gt;4,AVERAGE(P118:P122),"")</f>
      </c>
      <c r="AE120" s="15">
        <f>IF(COUNT(E120:J120)&gt;5,AVERAGE(E120:J120),"")</f>
      </c>
      <c r="AF120" s="15">
        <f>IF(COUNT(AE118:AE122)&gt;4,AVERAGE(AE118:AE122),"")</f>
      </c>
      <c r="AG120" s="15">
        <f>IF(COUNT(K120:M120,B121:D121)&gt;5,AVERAGE(K120:M120,B121:D121),"")</f>
      </c>
      <c r="AH120" s="15">
        <f>IF(COUNT(AG118:AG122)&gt;4,AVERAGE(AG118:AG122),"")</f>
      </c>
      <c r="AI120" s="15">
        <f>IF(COUNT(K120:M120,B121:J121)&gt;5,AVERAGE(K120:M120,B121:J121),"")</f>
      </c>
      <c r="AK120" s="3">
        <f>IF(COUNT(B120:G120)&gt;5,AVERAGE(B120:G120),"")</f>
      </c>
      <c r="AL120" s="3">
        <f>IF(COUNT(H120:M120)&gt;5,AVERAGE(H120:M120),"")</f>
      </c>
      <c r="AM120" s="3">
        <f>IF(COUNT(AL120,AK121)=2,AVERAGE(AL120,AK121),"")</f>
      </c>
    </row>
    <row r="121" spans="37:38" ht="12.75">
      <c r="AK121"/>
      <c r="AL121"/>
    </row>
    <row r="122" spans="37:38" ht="12.75">
      <c r="AK122"/>
      <c r="AL122"/>
    </row>
    <row r="123" spans="1:38" ht="12.75">
      <c r="A123" t="s">
        <v>33</v>
      </c>
      <c r="B123" s="21">
        <f>+A5</f>
        <v>1895</v>
      </c>
      <c r="C123" s="21">
        <f>+A120</f>
        <v>2010</v>
      </c>
      <c r="D123" s="15"/>
      <c r="E123" s="21">
        <f>+C123-B123+1</f>
        <v>116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S123" s="15"/>
      <c r="T123" s="15"/>
      <c r="U123" s="15"/>
      <c r="V123" s="15"/>
      <c r="W123" s="15"/>
      <c r="AK123"/>
      <c r="AL123"/>
    </row>
    <row r="124" spans="1:39" ht="12.75">
      <c r="A124" s="15" t="s">
        <v>34</v>
      </c>
      <c r="B124" s="16">
        <f>AVERAGE(B5:B120)</f>
        <v>16.900862068965516</v>
      </c>
      <c r="C124" s="16">
        <f aca="true" t="shared" si="44" ref="C124:N124">AVERAGE(C5:C120)</f>
        <v>21.093965517241372</v>
      </c>
      <c r="D124" s="16">
        <f t="shared" si="44"/>
        <v>30.4146551724138</v>
      </c>
      <c r="E124" s="16">
        <f t="shared" si="44"/>
        <v>42.867826086956526</v>
      </c>
      <c r="F124" s="16">
        <f t="shared" si="44"/>
        <v>53.396521739130435</v>
      </c>
      <c r="G124" s="16">
        <f t="shared" si="44"/>
        <v>62.45304347826085</v>
      </c>
      <c r="H124" s="16">
        <f t="shared" si="44"/>
        <v>69.32347826086955</v>
      </c>
      <c r="I124" s="16">
        <f t="shared" si="44"/>
        <v>67.30000000000001</v>
      </c>
      <c r="J124" s="16">
        <f t="shared" si="44"/>
        <v>57.278260869565216</v>
      </c>
      <c r="K124" s="16">
        <f t="shared" si="44"/>
        <v>45.72173913043481</v>
      </c>
      <c r="L124" s="16">
        <f t="shared" si="44"/>
        <v>31.091304347826092</v>
      </c>
      <c r="M124" s="16">
        <f t="shared" si="44"/>
        <v>20.676521739130436</v>
      </c>
      <c r="N124" s="16">
        <f t="shared" si="44"/>
        <v>43.204464285714316</v>
      </c>
      <c r="O124" s="3">
        <f>AVERAGE(B124:M124)</f>
        <v>43.20984820089955</v>
      </c>
      <c r="P124" s="16">
        <f>AVERAGE(P5:P120)</f>
        <v>43.207101449275335</v>
      </c>
      <c r="Q124" s="16">
        <f>AVERAGE(Q5:Q120)</f>
        <v>-1.1297101449275364</v>
      </c>
      <c r="R124" s="16">
        <f>AVERAGE(R5:R120)</f>
        <v>69.35</v>
      </c>
      <c r="S124" s="16">
        <f>AVERAGE(S5:S120)</f>
        <v>14.60344827586207</v>
      </c>
      <c r="T124" s="28"/>
      <c r="U124" s="16"/>
      <c r="V124" s="16">
        <f>AVERAGE(V5:V120)</f>
        <v>42.21101449275362</v>
      </c>
      <c r="W124" s="16">
        <f aca="true" t="shared" si="45" ref="W124:AI124">AVERAGE(W5:W120)</f>
        <v>42.212672672672674</v>
      </c>
      <c r="X124" s="16">
        <f t="shared" si="45"/>
        <v>66.35884057971013</v>
      </c>
      <c r="Y124" s="16">
        <f t="shared" si="45"/>
        <v>66.37111111111113</v>
      </c>
      <c r="Z124" s="16">
        <f t="shared" si="45"/>
        <v>44.69710144927536</v>
      </c>
      <c r="AA124" s="16">
        <f t="shared" si="45"/>
        <v>44.72462462462462</v>
      </c>
      <c r="AB124" s="16">
        <f t="shared" si="45"/>
        <v>19.588115942028985</v>
      </c>
      <c r="AC124" s="16">
        <f t="shared" si="45"/>
        <v>19.588228228228225</v>
      </c>
      <c r="AD124" s="16">
        <f t="shared" si="45"/>
        <v>43.21947447447448</v>
      </c>
      <c r="AE124" s="16">
        <f t="shared" si="45"/>
        <v>58.76985507246376</v>
      </c>
      <c r="AF124" s="16">
        <f t="shared" si="45"/>
        <v>58.76450450450453</v>
      </c>
      <c r="AG124" s="16">
        <f t="shared" si="45"/>
        <v>27.667391304347824</v>
      </c>
      <c r="AH124" s="16">
        <f t="shared" si="45"/>
        <v>27.697597597597593</v>
      </c>
      <c r="AI124" s="16">
        <f t="shared" si="45"/>
        <v>43.07855072463768</v>
      </c>
      <c r="AK124" s="16">
        <f>AVERAGE(AK5:AK120)</f>
        <v>37.84898550724637</v>
      </c>
      <c r="AL124" s="16">
        <f>AVERAGE(AL5:AL120)</f>
        <v>48.56521739130435</v>
      </c>
      <c r="AM124" s="16">
        <f>AVERAGE(AM5:AM120)</f>
        <v>43.22097953216375</v>
      </c>
    </row>
    <row r="125" spans="1:39" ht="12.75">
      <c r="A125" t="s">
        <v>35</v>
      </c>
      <c r="B125" s="16">
        <f>MEDIAN(B5:B120)</f>
        <v>17.5</v>
      </c>
      <c r="C125" s="16">
        <f aca="true" t="shared" si="46" ref="C125:N125">MEDIAN(C5:C120)</f>
        <v>21.700000000000003</v>
      </c>
      <c r="D125" s="16">
        <f t="shared" si="46"/>
        <v>31.1</v>
      </c>
      <c r="E125" s="16">
        <f t="shared" si="46"/>
        <v>42.8</v>
      </c>
      <c r="F125" s="16">
        <f t="shared" si="46"/>
        <v>53.1</v>
      </c>
      <c r="G125" s="16">
        <f t="shared" si="46"/>
        <v>62.2</v>
      </c>
      <c r="H125" s="16">
        <f t="shared" si="46"/>
        <v>69.4</v>
      </c>
      <c r="I125" s="16">
        <f t="shared" si="46"/>
        <v>67.4</v>
      </c>
      <c r="J125" s="16">
        <f t="shared" si="46"/>
        <v>57.2</v>
      </c>
      <c r="K125" s="16">
        <f t="shared" si="46"/>
        <v>46.3</v>
      </c>
      <c r="L125" s="16">
        <f t="shared" si="46"/>
        <v>31.2</v>
      </c>
      <c r="M125" s="16">
        <f t="shared" si="46"/>
        <v>21.7</v>
      </c>
      <c r="N125" s="16">
        <f t="shared" si="46"/>
        <v>43.05</v>
      </c>
      <c r="O125" s="3"/>
      <c r="P125" s="16">
        <f>MEDIAN(P5:P120)</f>
        <v>43.01666666666667</v>
      </c>
      <c r="Q125" s="16">
        <f>MEDIAN(Q5:Q120)</f>
        <v>0</v>
      </c>
      <c r="R125" s="16">
        <f>MEDIAN(R5:R120)</f>
        <v>69.7</v>
      </c>
      <c r="S125" s="16">
        <f>MEDIAN(S5:S120)</f>
        <v>14.95</v>
      </c>
      <c r="T125" s="28"/>
      <c r="U125" s="16"/>
      <c r="V125" s="16">
        <f>MEDIAN(V5:V120)</f>
        <v>42.266666666666666</v>
      </c>
      <c r="W125" s="16">
        <f aca="true" t="shared" si="47" ref="W125:AI125">MEDIAN(W5:W120)</f>
        <v>42.04</v>
      </c>
      <c r="X125" s="16">
        <f t="shared" si="47"/>
        <v>66.5</v>
      </c>
      <c r="Y125" s="16">
        <f t="shared" si="47"/>
        <v>66.46</v>
      </c>
      <c r="Z125" s="16">
        <f t="shared" si="47"/>
        <v>44.800000000000004</v>
      </c>
      <c r="AA125" s="16">
        <f t="shared" si="47"/>
        <v>44.82666666666667</v>
      </c>
      <c r="AB125" s="16">
        <f t="shared" si="47"/>
        <v>19.7</v>
      </c>
      <c r="AC125" s="16">
        <f t="shared" si="47"/>
        <v>19.419999999999998</v>
      </c>
      <c r="AD125" s="16">
        <f t="shared" si="47"/>
        <v>43.108333333333334</v>
      </c>
      <c r="AE125" s="16">
        <f t="shared" si="47"/>
        <v>58.75</v>
      </c>
      <c r="AF125" s="16">
        <f t="shared" si="47"/>
        <v>58.74666666666667</v>
      </c>
      <c r="AG125" s="16">
        <f t="shared" si="47"/>
        <v>27.816666666666666</v>
      </c>
      <c r="AH125" s="16">
        <f t="shared" si="47"/>
        <v>27.686666666666667</v>
      </c>
      <c r="AI125" s="16">
        <f t="shared" si="47"/>
        <v>43.15</v>
      </c>
      <c r="AK125" s="16">
        <f>MEDIAN(AK5:AK120)</f>
        <v>37.699999999999996</v>
      </c>
      <c r="AL125" s="16">
        <f>MEDIAN(AL5:AL120)</f>
        <v>48.63333333333333</v>
      </c>
      <c r="AM125" s="16">
        <f>MEDIAN(AM5:AM120)</f>
        <v>43.224999999999994</v>
      </c>
    </row>
    <row r="126" spans="1:39" ht="12.75">
      <c r="A126" t="s">
        <v>36</v>
      </c>
      <c r="B126" s="16">
        <f>MODE(B5:B120)</f>
        <v>13.6</v>
      </c>
      <c r="C126" s="16">
        <f aca="true" t="shared" si="48" ref="C126:N126">MODE(C5:C120)</f>
        <v>23.1</v>
      </c>
      <c r="D126" s="16">
        <f t="shared" si="48"/>
        <v>26</v>
      </c>
      <c r="E126" s="16">
        <f t="shared" si="48"/>
        <v>41.5</v>
      </c>
      <c r="F126" s="16">
        <f t="shared" si="48"/>
        <v>54.3</v>
      </c>
      <c r="G126" s="16">
        <f t="shared" si="48"/>
        <v>61.4</v>
      </c>
      <c r="H126" s="16">
        <f t="shared" si="48"/>
        <v>68.5</v>
      </c>
      <c r="I126" s="16">
        <f t="shared" si="48"/>
        <v>68.2</v>
      </c>
      <c r="J126" s="16">
        <f t="shared" si="48"/>
        <v>57.9</v>
      </c>
      <c r="K126" s="16">
        <f t="shared" si="48"/>
        <v>46.6</v>
      </c>
      <c r="L126" s="16">
        <f t="shared" si="48"/>
        <v>31.6</v>
      </c>
      <c r="M126" s="16">
        <f t="shared" si="48"/>
        <v>21.5</v>
      </c>
      <c r="N126" s="16">
        <f t="shared" si="48"/>
        <v>42.6</v>
      </c>
      <c r="O126" s="3"/>
      <c r="P126" s="16">
        <f>MODE(P5:P120)</f>
        <v>44.041666666666664</v>
      </c>
      <c r="Q126" s="16">
        <f>MODE(Q5:Q120)</f>
        <v>0</v>
      </c>
      <c r="R126" s="16">
        <f>MODE(R5:R120)</f>
        <v>70.1</v>
      </c>
      <c r="S126" s="16">
        <f>MODE(S5:S120)</f>
        <v>18.3</v>
      </c>
      <c r="T126" s="28"/>
      <c r="U126" s="16"/>
      <c r="V126" s="16">
        <f>MODE(V5:V120)</f>
        <v>42.6</v>
      </c>
      <c r="W126" s="16">
        <f aca="true" t="shared" si="49" ref="W126:AI126">MODE(W5:W120)</f>
        <v>41.88666666666667</v>
      </c>
      <c r="X126" s="16">
        <f t="shared" si="49"/>
        <v>67.26666666666667</v>
      </c>
      <c r="Y126" s="16">
        <f t="shared" si="49"/>
        <v>66.65333333333334</v>
      </c>
      <c r="Z126" s="16">
        <f t="shared" si="49"/>
        <v>45.699999999999996</v>
      </c>
      <c r="AA126" s="16">
        <f t="shared" si="49"/>
        <v>45.026666666666664</v>
      </c>
      <c r="AB126" s="16">
        <f t="shared" si="49"/>
        <v>19.633333333333336</v>
      </c>
      <c r="AC126" s="16">
        <f t="shared" si="49"/>
        <v>19.21333333333333</v>
      </c>
      <c r="AD126" s="16">
        <f t="shared" si="49"/>
        <v>43.19833333333333</v>
      </c>
      <c r="AE126" s="16">
        <f t="shared" si="49"/>
        <v>60.01666666666667</v>
      </c>
      <c r="AF126" s="16">
        <f t="shared" si="49"/>
        <v>58.82333333333334</v>
      </c>
      <c r="AG126" s="16">
        <f t="shared" si="49"/>
        <v>27.816666666666666</v>
      </c>
      <c r="AH126" s="16">
        <f t="shared" si="49"/>
        <v>27.05</v>
      </c>
      <c r="AI126" s="16">
        <f t="shared" si="49"/>
        <v>42.958333333333336</v>
      </c>
      <c r="AK126" s="16">
        <f>MODE(AK5:AK120)</f>
        <v>38.25</v>
      </c>
      <c r="AL126" s="16">
        <f>MODE(AL5:AL120)</f>
        <v>49.85</v>
      </c>
      <c r="AM126" s="16">
        <f>MODE(AM5:AM120)</f>
        <v>42.641666666666666</v>
      </c>
    </row>
    <row r="127" spans="1:39" ht="12.75">
      <c r="A127" s="15" t="s">
        <v>37</v>
      </c>
      <c r="B127" s="3">
        <f>STDEVP(B5:B120)</f>
        <v>5.8831948816487225</v>
      </c>
      <c r="C127" s="3">
        <f aca="true" t="shared" si="50" ref="C127:N127">STDEVP(C5:C120)</f>
        <v>5.748752320303117</v>
      </c>
      <c r="D127" s="3">
        <f t="shared" si="50"/>
        <v>4.689170471275263</v>
      </c>
      <c r="E127" s="3">
        <f t="shared" si="50"/>
        <v>3.122166132840904</v>
      </c>
      <c r="F127" s="3">
        <f t="shared" si="50"/>
        <v>2.758478800535669</v>
      </c>
      <c r="G127" s="3">
        <f t="shared" si="50"/>
        <v>2.6793354704719845</v>
      </c>
      <c r="H127" s="3">
        <f t="shared" si="50"/>
        <v>2.439826452659695</v>
      </c>
      <c r="I127" s="3">
        <f t="shared" si="50"/>
        <v>2.1809052767339656</v>
      </c>
      <c r="J127" s="3">
        <f t="shared" si="50"/>
        <v>2.7340297574379298</v>
      </c>
      <c r="K127" s="3">
        <f t="shared" si="50"/>
        <v>3.068884023441619</v>
      </c>
      <c r="L127" s="3">
        <f t="shared" si="50"/>
        <v>4.134974164629667</v>
      </c>
      <c r="M127" s="3">
        <f t="shared" si="50"/>
        <v>4.6965728566001665</v>
      </c>
      <c r="N127" s="3">
        <f t="shared" si="50"/>
        <v>1.4726305661761798</v>
      </c>
      <c r="O127" s="3"/>
      <c r="P127" s="3">
        <f>STDEVP(P5:P120)</f>
        <v>1.4595703836008749</v>
      </c>
      <c r="Q127" s="3">
        <f>STDEVP(Q5:Q120)</f>
        <v>6.916958185792608</v>
      </c>
      <c r="R127" s="3">
        <f>STDEVP(R5:R120)</f>
        <v>3.844824107003657</v>
      </c>
      <c r="S127" s="3">
        <f>STDEVP(S5:S120)</f>
        <v>4.9251103792021285</v>
      </c>
      <c r="T127" s="15"/>
      <c r="U127" s="3"/>
      <c r="V127" s="3">
        <f>STDEVP(V5:V120)</f>
        <v>2.3098768051266023</v>
      </c>
      <c r="W127" s="3">
        <f aca="true" t="shared" si="51" ref="W127:AI127">STDEVP(W5:W120)</f>
        <v>1.179578301314943</v>
      </c>
      <c r="X127" s="3">
        <f t="shared" si="51"/>
        <v>1.7248416880926647</v>
      </c>
      <c r="Y127" s="3">
        <f t="shared" si="51"/>
        <v>1.0825030621411325</v>
      </c>
      <c r="Z127" s="3">
        <f t="shared" si="51"/>
        <v>1.9924231610054808</v>
      </c>
      <c r="AA127" s="3">
        <f t="shared" si="51"/>
        <v>0.8251549642039769</v>
      </c>
      <c r="AB127" s="3">
        <f t="shared" si="51"/>
        <v>3.580886434677166</v>
      </c>
      <c r="AC127" s="3">
        <f t="shared" si="51"/>
        <v>1.658367796271849</v>
      </c>
      <c r="AD127" s="3">
        <f t="shared" si="51"/>
        <v>0.8395788478402895</v>
      </c>
      <c r="AE127" s="3">
        <f t="shared" si="51"/>
        <v>1.454830195201982</v>
      </c>
      <c r="AF127" s="3">
        <f t="shared" si="51"/>
        <v>0.8793323348326051</v>
      </c>
      <c r="AG127" s="3">
        <f t="shared" si="51"/>
        <v>2.3283574182610556</v>
      </c>
      <c r="AH127" s="3">
        <f t="shared" si="51"/>
        <v>1.0784182027647187</v>
      </c>
      <c r="AI127" s="3">
        <f t="shared" si="51"/>
        <v>2.145595438021658</v>
      </c>
      <c r="AK127" s="3">
        <f>STDEVP(AK5:AK120)</f>
        <v>2.2598974870477764</v>
      </c>
      <c r="AL127" s="3">
        <f>STDEVP(AL5:AL120)</f>
        <v>1.535829042068437</v>
      </c>
      <c r="AM127" s="3">
        <f>STDEVP(AM5:AM120)</f>
        <v>1.500396403297137</v>
      </c>
    </row>
    <row r="128" spans="1:39" ht="12.75">
      <c r="A128" s="22" t="s">
        <v>14</v>
      </c>
      <c r="B128" s="17">
        <f>MAX(B5:B120)</f>
        <v>30.9</v>
      </c>
      <c r="C128" s="17">
        <f aca="true" t="shared" si="52" ref="C128:N128">MAX(C5:C120)</f>
        <v>34.5</v>
      </c>
      <c r="D128" s="17">
        <f t="shared" si="52"/>
        <v>43.2</v>
      </c>
      <c r="E128" s="17">
        <f t="shared" si="52"/>
        <v>49.5</v>
      </c>
      <c r="F128" s="17">
        <f t="shared" si="52"/>
        <v>62.6</v>
      </c>
      <c r="G128" s="17">
        <f t="shared" si="52"/>
        <v>71.6</v>
      </c>
      <c r="H128" s="17">
        <f t="shared" si="52"/>
        <v>77.4</v>
      </c>
      <c r="I128" s="17">
        <f t="shared" si="52"/>
        <v>73</v>
      </c>
      <c r="J128" s="17">
        <f t="shared" si="52"/>
        <v>63.7</v>
      </c>
      <c r="K128" s="17">
        <f t="shared" si="52"/>
        <v>53.9</v>
      </c>
      <c r="L128" s="17">
        <f t="shared" si="52"/>
        <v>40.4</v>
      </c>
      <c r="M128" s="17">
        <f t="shared" si="52"/>
        <v>30</v>
      </c>
      <c r="N128" s="17">
        <f t="shared" si="52"/>
        <v>46.7</v>
      </c>
      <c r="O128" s="3"/>
      <c r="P128" s="17">
        <f>MAX(P5:P120)</f>
        <v>46.725</v>
      </c>
      <c r="Q128" s="17">
        <f>MAX(Q5:Q120)</f>
        <v>0.42500000000000426</v>
      </c>
      <c r="R128" s="17">
        <f>MAX(R5:R120)</f>
        <v>77.4</v>
      </c>
      <c r="S128" s="17">
        <f>MAX(S5:S120)</f>
        <v>24.5</v>
      </c>
      <c r="T128" s="23">
        <f>MAX(T5:T120)</f>
        <v>12</v>
      </c>
      <c r="U128" s="23"/>
      <c r="V128" s="17">
        <f>MAX(V5:V120)</f>
        <v>47.833333333333336</v>
      </c>
      <c r="W128" s="17">
        <f aca="true" t="shared" si="53" ref="W128:AI128">MAX(W5:W120)</f>
        <v>45.41333333333333</v>
      </c>
      <c r="X128" s="17">
        <f t="shared" si="53"/>
        <v>71.43333333333334</v>
      </c>
      <c r="Y128" s="17">
        <f t="shared" si="53"/>
        <v>68.96000000000001</v>
      </c>
      <c r="Z128" s="17">
        <f t="shared" si="53"/>
        <v>50.26666666666667</v>
      </c>
      <c r="AA128" s="17">
        <f t="shared" si="53"/>
        <v>46.306666666666665</v>
      </c>
      <c r="AB128" s="17">
        <f t="shared" si="53"/>
        <v>27.63333333333333</v>
      </c>
      <c r="AC128" s="17">
        <f t="shared" si="53"/>
        <v>23.566666666666666</v>
      </c>
      <c r="AD128" s="17">
        <f t="shared" si="53"/>
        <v>45.11</v>
      </c>
      <c r="AE128" s="17">
        <f t="shared" si="53"/>
        <v>62.23333333333334</v>
      </c>
      <c r="AF128" s="17">
        <f t="shared" si="53"/>
        <v>60.766666666666666</v>
      </c>
      <c r="AG128" s="17">
        <f t="shared" si="53"/>
        <v>33.766666666666666</v>
      </c>
      <c r="AH128" s="17">
        <f t="shared" si="53"/>
        <v>30.196666666666665</v>
      </c>
      <c r="AI128" s="17">
        <f t="shared" si="53"/>
        <v>46.916666666666664</v>
      </c>
      <c r="AK128" s="17">
        <f>MAX(AK5:AK120)</f>
        <v>43.31666666666666</v>
      </c>
      <c r="AL128" s="17">
        <f>MAX(AL5:AL120)</f>
        <v>52.01666666666667</v>
      </c>
      <c r="AM128" s="17">
        <f>MAX(AM5:AM120)</f>
        <v>46.81666666666666</v>
      </c>
    </row>
    <row r="129" spans="1:39" ht="12.75">
      <c r="A129" s="22" t="s">
        <v>15</v>
      </c>
      <c r="B129" s="18">
        <f>MIN(B5:B120)</f>
        <v>0.1</v>
      </c>
      <c r="C129" s="18">
        <f aca="true" t="shared" si="54" ref="C129:N129">MIN(C5:C120)</f>
        <v>2.7</v>
      </c>
      <c r="D129" s="18">
        <f t="shared" si="54"/>
        <v>19.1</v>
      </c>
      <c r="E129" s="18">
        <f t="shared" si="54"/>
        <v>34.7</v>
      </c>
      <c r="F129" s="18">
        <f t="shared" si="54"/>
        <v>47.1</v>
      </c>
      <c r="G129" s="18">
        <f t="shared" si="54"/>
        <v>56.6</v>
      </c>
      <c r="H129" s="18">
        <f t="shared" si="54"/>
        <v>62.5</v>
      </c>
      <c r="I129" s="18">
        <f t="shared" si="54"/>
        <v>62.8</v>
      </c>
      <c r="J129" s="18">
        <f t="shared" si="54"/>
        <v>47.4</v>
      </c>
      <c r="K129" s="18">
        <f t="shared" si="54"/>
        <v>35.5</v>
      </c>
      <c r="L129" s="18">
        <f t="shared" si="54"/>
        <v>17.3</v>
      </c>
      <c r="M129" s="18">
        <f t="shared" si="54"/>
        <v>4.3</v>
      </c>
      <c r="N129" s="18">
        <f t="shared" si="54"/>
        <v>39.8</v>
      </c>
      <c r="O129" s="3"/>
      <c r="P129" s="18">
        <f>MIN(P5:P120)</f>
        <v>39.80833333333333</v>
      </c>
      <c r="Q129" s="18">
        <f>MIN(Q5:Q120)</f>
        <v>-45.19166666666666</v>
      </c>
      <c r="R129" s="18">
        <f>MIN(R5:R120)</f>
        <v>35.7</v>
      </c>
      <c r="S129" s="18">
        <f>MIN(S5:S120)</f>
        <v>0.1</v>
      </c>
      <c r="T129" s="24">
        <f>MIN(T5:T120)</f>
        <v>3</v>
      </c>
      <c r="U129" s="24"/>
      <c r="V129" s="18">
        <f>MIN(V5:V120)</f>
        <v>36.73333333333333</v>
      </c>
      <c r="W129" s="18">
        <f aca="true" t="shared" si="55" ref="W129:AI129">MIN(W5:W120)</f>
        <v>39.57333333333334</v>
      </c>
      <c r="X129" s="18">
        <f t="shared" si="55"/>
        <v>61.26666666666667</v>
      </c>
      <c r="Y129" s="18">
        <f t="shared" si="55"/>
        <v>63.93333333333334</v>
      </c>
      <c r="Z129" s="18">
        <f t="shared" si="55"/>
        <v>38.03333333333334</v>
      </c>
      <c r="AA129" s="18">
        <f t="shared" si="55"/>
        <v>42.38666666666666</v>
      </c>
      <c r="AB129" s="18">
        <f t="shared" si="55"/>
        <v>9.466666666666667</v>
      </c>
      <c r="AC129" s="18">
        <f t="shared" si="55"/>
        <v>16.21333333333333</v>
      </c>
      <c r="AD129" s="18">
        <f t="shared" si="55"/>
        <v>41.53333333333333</v>
      </c>
      <c r="AE129" s="18">
        <f t="shared" si="55"/>
        <v>54.83333333333334</v>
      </c>
      <c r="AF129" s="18">
        <f t="shared" si="55"/>
        <v>56.90333333333333</v>
      </c>
      <c r="AG129" s="18">
        <f t="shared" si="55"/>
        <v>21.766666666666666</v>
      </c>
      <c r="AH129" s="18">
        <f t="shared" si="55"/>
        <v>25.29</v>
      </c>
      <c r="AI129" s="18">
        <f t="shared" si="55"/>
        <v>26.71666666666667</v>
      </c>
      <c r="AK129" s="18">
        <f>MIN(AK5:AK120)</f>
        <v>32.71666666666667</v>
      </c>
      <c r="AL129" s="18">
        <f>MIN(AL5:AL120)</f>
        <v>44.199999999999996</v>
      </c>
      <c r="AM129" s="18">
        <f>MIN(AM5:AM120)</f>
        <v>39.175</v>
      </c>
    </row>
    <row r="130" spans="1:39" ht="12.75">
      <c r="A130" s="22" t="s">
        <v>42</v>
      </c>
      <c r="B130" s="23">
        <f>COUNT(B5:B120)</f>
        <v>116</v>
      </c>
      <c r="C130" s="23">
        <f aca="true" t="shared" si="56" ref="C130:N130">COUNT(C5:C120)</f>
        <v>116</v>
      </c>
      <c r="D130" s="23">
        <f t="shared" si="56"/>
        <v>116</v>
      </c>
      <c r="E130" s="23">
        <f t="shared" si="56"/>
        <v>115</v>
      </c>
      <c r="F130" s="23">
        <f t="shared" si="56"/>
        <v>115</v>
      </c>
      <c r="G130" s="23">
        <f t="shared" si="56"/>
        <v>115</v>
      </c>
      <c r="H130" s="23">
        <f t="shared" si="56"/>
        <v>115</v>
      </c>
      <c r="I130" s="23">
        <f t="shared" si="56"/>
        <v>115</v>
      </c>
      <c r="J130" s="23">
        <f t="shared" si="56"/>
        <v>115</v>
      </c>
      <c r="K130" s="23">
        <f t="shared" si="56"/>
        <v>115</v>
      </c>
      <c r="L130" s="23">
        <f t="shared" si="56"/>
        <v>115</v>
      </c>
      <c r="M130" s="23">
        <f t="shared" si="56"/>
        <v>115</v>
      </c>
      <c r="N130" s="23">
        <f t="shared" si="56"/>
        <v>112</v>
      </c>
      <c r="O130" s="3"/>
      <c r="P130" s="23">
        <f>COUNT(P5:P120)</f>
        <v>115</v>
      </c>
      <c r="Q130" s="23">
        <f>COUNT(Q5:Q120)</f>
        <v>115</v>
      </c>
      <c r="R130" s="23">
        <f>COUNT(R5:R120)</f>
        <v>116</v>
      </c>
      <c r="S130" s="23">
        <f>COUNT(S5:S120)</f>
        <v>116</v>
      </c>
      <c r="T130" s="23">
        <f>COUNT(T5:T120)</f>
        <v>116</v>
      </c>
      <c r="U130" s="24"/>
      <c r="V130" s="23">
        <f aca="true" t="shared" si="57" ref="V130:AI130">COUNT(V5:V120)</f>
        <v>115</v>
      </c>
      <c r="W130" s="23">
        <f t="shared" si="57"/>
        <v>111</v>
      </c>
      <c r="X130" s="23">
        <f t="shared" si="57"/>
        <v>115</v>
      </c>
      <c r="Y130" s="23">
        <f t="shared" si="57"/>
        <v>111</v>
      </c>
      <c r="Z130" s="23">
        <f t="shared" si="57"/>
        <v>115</v>
      </c>
      <c r="AA130" s="23">
        <f t="shared" si="57"/>
        <v>111</v>
      </c>
      <c r="AB130" s="23">
        <f t="shared" si="57"/>
        <v>115</v>
      </c>
      <c r="AC130" s="23">
        <f t="shared" si="57"/>
        <v>111</v>
      </c>
      <c r="AD130" s="23">
        <f t="shared" si="57"/>
        <v>111</v>
      </c>
      <c r="AE130" s="23">
        <f t="shared" si="57"/>
        <v>115</v>
      </c>
      <c r="AF130" s="23">
        <f t="shared" si="57"/>
        <v>111</v>
      </c>
      <c r="AG130" s="23">
        <f t="shared" si="57"/>
        <v>115</v>
      </c>
      <c r="AH130" s="23">
        <f t="shared" si="57"/>
        <v>111</v>
      </c>
      <c r="AI130" s="23">
        <f t="shared" si="57"/>
        <v>115</v>
      </c>
      <c r="AK130" s="23">
        <f>COUNT(AK5:AK120)</f>
        <v>115</v>
      </c>
      <c r="AL130" s="23">
        <f>COUNT(AL5:AL120)</f>
        <v>115</v>
      </c>
      <c r="AM130" s="23">
        <f>COUNT(AM5:AM120)</f>
        <v>114</v>
      </c>
    </row>
    <row r="131" spans="2:39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R131" s="15"/>
      <c r="AK131" s="3"/>
      <c r="AL131" s="3"/>
      <c r="AM131" s="3"/>
    </row>
    <row r="132" spans="1:39" ht="12.75">
      <c r="A132" t="s">
        <v>33</v>
      </c>
      <c r="B132" s="21">
        <f>+A11</f>
        <v>1901</v>
      </c>
      <c r="C132" s="21">
        <f>+A110</f>
        <v>2000</v>
      </c>
      <c r="D132" s="15"/>
      <c r="E132" s="21">
        <f>+C132-B132+1</f>
        <v>100</v>
      </c>
      <c r="F132" s="15"/>
      <c r="G132" s="15"/>
      <c r="H132" s="15"/>
      <c r="I132" s="15"/>
      <c r="J132" s="15"/>
      <c r="K132" s="15"/>
      <c r="L132" s="15"/>
      <c r="M132" s="15"/>
      <c r="N132" s="15"/>
      <c r="R132" s="15"/>
      <c r="AK132" s="3"/>
      <c r="AL132" s="3"/>
      <c r="AM132" s="3"/>
    </row>
    <row r="133" spans="1:39" ht="12.75">
      <c r="A133" s="15" t="s">
        <v>34</v>
      </c>
      <c r="B133" s="16">
        <f>AVERAGE(B11:B110)</f>
        <v>16.477</v>
      </c>
      <c r="C133" s="16">
        <f aca="true" t="shared" si="58" ref="C133:N133">AVERAGE(C11:C110)</f>
        <v>21.191999999999993</v>
      </c>
      <c r="D133" s="16">
        <f t="shared" si="58"/>
        <v>30.495</v>
      </c>
      <c r="E133" s="16">
        <f t="shared" si="58"/>
        <v>42.691999999999986</v>
      </c>
      <c r="F133" s="16">
        <f t="shared" si="58"/>
        <v>53.34</v>
      </c>
      <c r="G133" s="16">
        <f t="shared" si="58"/>
        <v>62.38999999999999</v>
      </c>
      <c r="H133" s="16">
        <f t="shared" si="58"/>
        <v>69.20899999999997</v>
      </c>
      <c r="I133" s="16">
        <f t="shared" si="58"/>
        <v>67.26599999999999</v>
      </c>
      <c r="J133" s="16">
        <f t="shared" si="58"/>
        <v>57.148</v>
      </c>
      <c r="K133" s="16">
        <f t="shared" si="58"/>
        <v>45.902</v>
      </c>
      <c r="L133" s="16">
        <f t="shared" si="58"/>
        <v>31.02900000000001</v>
      </c>
      <c r="M133" s="16">
        <f t="shared" si="58"/>
        <v>20.509</v>
      </c>
      <c r="N133" s="16">
        <f t="shared" si="58"/>
        <v>43.13300000000002</v>
      </c>
      <c r="O133" s="3">
        <f>AVERAGE(B133:M133)</f>
        <v>43.13741666666666</v>
      </c>
      <c r="P133" s="16">
        <f>AVERAGE(P11:P110)</f>
        <v>43.13741666666667</v>
      </c>
      <c r="Q133" s="16">
        <f>AVERAGE(Q11:Q110)</f>
        <v>-0.004416666666666984</v>
      </c>
      <c r="R133" s="16">
        <f>AVERAGE(R11:R110)</f>
        <v>69.576</v>
      </c>
      <c r="S133" s="16">
        <f>AVERAGE(S11:S110)</f>
        <v>14.29</v>
      </c>
      <c r="T133" s="16"/>
      <c r="U133" s="16"/>
      <c r="V133" s="16">
        <f aca="true" t="shared" si="59" ref="V133:AI133">AVERAGE(V11:V110)</f>
        <v>42.175666666666665</v>
      </c>
      <c r="W133" s="16">
        <f t="shared" si="59"/>
        <v>42.152666666666676</v>
      </c>
      <c r="X133" s="16">
        <f t="shared" si="59"/>
        <v>66.28833333333331</v>
      </c>
      <c r="Y133" s="16">
        <f t="shared" si="59"/>
        <v>66.30046666666668</v>
      </c>
      <c r="Z133" s="16">
        <f t="shared" si="59"/>
        <v>44.693000000000005</v>
      </c>
      <c r="AA133" s="16">
        <f t="shared" si="59"/>
        <v>44.70579999999999</v>
      </c>
      <c r="AB133" s="16">
        <f t="shared" si="59"/>
        <v>19.39866666666667</v>
      </c>
      <c r="AC133" s="16">
        <f t="shared" si="59"/>
        <v>19.42833333333333</v>
      </c>
      <c r="AD133" s="16">
        <f t="shared" si="59"/>
        <v>43.13738333333334</v>
      </c>
      <c r="AE133" s="16">
        <f t="shared" si="59"/>
        <v>58.67416666666667</v>
      </c>
      <c r="AF133" s="16">
        <f t="shared" si="59"/>
        <v>58.685400000000016</v>
      </c>
      <c r="AG133" s="16">
        <f t="shared" si="59"/>
        <v>27.605999999999998</v>
      </c>
      <c r="AH133" s="16">
        <f t="shared" si="59"/>
        <v>27.61413333333334</v>
      </c>
      <c r="AI133" s="16">
        <f t="shared" si="59"/>
        <v>43.146083333333344</v>
      </c>
      <c r="AK133" s="16">
        <f>AVERAGE(AK11:AK110)</f>
        <v>37.76433333333332</v>
      </c>
      <c r="AL133" s="16">
        <f>AVERAGE(AL11:AL110)</f>
        <v>48.5105</v>
      </c>
      <c r="AM133" s="16">
        <f>AVERAGE(AM11:AM110)</f>
        <v>43.14075</v>
      </c>
    </row>
    <row r="134" spans="1:39" ht="12.75">
      <c r="A134" t="s">
        <v>35</v>
      </c>
      <c r="B134" s="16">
        <f>MEDIAN(B11:B110)</f>
        <v>16.75</v>
      </c>
      <c r="C134" s="16">
        <f aca="true" t="shared" si="60" ref="C134:N134">MEDIAN(C11:C110)</f>
        <v>21.8</v>
      </c>
      <c r="D134" s="16">
        <f t="shared" si="60"/>
        <v>31</v>
      </c>
      <c r="E134" s="16">
        <f t="shared" si="60"/>
        <v>42.5</v>
      </c>
      <c r="F134" s="16">
        <f t="shared" si="60"/>
        <v>52.9</v>
      </c>
      <c r="G134" s="16">
        <f t="shared" si="60"/>
        <v>62.2</v>
      </c>
      <c r="H134" s="16">
        <f t="shared" si="60"/>
        <v>69.4</v>
      </c>
      <c r="I134" s="16">
        <f t="shared" si="60"/>
        <v>67.45</v>
      </c>
      <c r="J134" s="16">
        <f t="shared" si="60"/>
        <v>57.1</v>
      </c>
      <c r="K134" s="16">
        <f t="shared" si="60"/>
        <v>46.45</v>
      </c>
      <c r="L134" s="16">
        <f t="shared" si="60"/>
        <v>31.1</v>
      </c>
      <c r="M134" s="16">
        <f t="shared" si="60"/>
        <v>21.7</v>
      </c>
      <c r="N134" s="16">
        <f t="shared" si="60"/>
        <v>43</v>
      </c>
      <c r="O134" s="3"/>
      <c r="P134" s="16">
        <f>MEDIAN(P11:P110)</f>
        <v>43.016666666666666</v>
      </c>
      <c r="Q134" s="16">
        <f>MEDIAN(Q11:Q110)</f>
        <v>0</v>
      </c>
      <c r="R134" s="16">
        <f>MEDIAN(R11:R110)</f>
        <v>69.75</v>
      </c>
      <c r="S134" s="16">
        <f>MEDIAN(S11:S110)</f>
        <v>14.75</v>
      </c>
      <c r="T134" s="16"/>
      <c r="U134" s="16"/>
      <c r="V134" s="16">
        <f aca="true" t="shared" si="61" ref="V134:AI134">MEDIAN(V11:V110)</f>
        <v>42.13333333333333</v>
      </c>
      <c r="W134" s="16">
        <f t="shared" si="61"/>
        <v>42.03333333333333</v>
      </c>
      <c r="X134" s="16">
        <f t="shared" si="61"/>
        <v>66.48333333333332</v>
      </c>
      <c r="Y134" s="16">
        <f t="shared" si="61"/>
        <v>66.34</v>
      </c>
      <c r="Z134" s="16">
        <f t="shared" si="61"/>
        <v>44.78333333333334</v>
      </c>
      <c r="AA134" s="16">
        <f t="shared" si="61"/>
        <v>44.82</v>
      </c>
      <c r="AB134" s="16">
        <f t="shared" si="61"/>
        <v>19.550000000000004</v>
      </c>
      <c r="AC134" s="16">
        <f t="shared" si="61"/>
        <v>19.32</v>
      </c>
      <c r="AD134" s="16">
        <f t="shared" si="61"/>
        <v>43.09833333333334</v>
      </c>
      <c r="AE134" s="16">
        <f t="shared" si="61"/>
        <v>58.733333333333334</v>
      </c>
      <c r="AF134" s="16">
        <f t="shared" si="61"/>
        <v>58.635</v>
      </c>
      <c r="AG134" s="16">
        <f t="shared" si="61"/>
        <v>27.591666666666665</v>
      </c>
      <c r="AH134" s="16">
        <f t="shared" si="61"/>
        <v>27.623333333333335</v>
      </c>
      <c r="AI134" s="16">
        <f t="shared" si="61"/>
        <v>43.1125</v>
      </c>
      <c r="AK134" s="16">
        <f>MEDIAN(AK11:AK110)</f>
        <v>37.53333333333333</v>
      </c>
      <c r="AL134" s="16">
        <f>MEDIAN(AL11:AL110)</f>
        <v>48.60000000000001</v>
      </c>
      <c r="AM134" s="16">
        <f>MEDIAN(AM11:AM110)</f>
        <v>43.075</v>
      </c>
    </row>
    <row r="135" spans="1:39" ht="12.75">
      <c r="A135" t="s">
        <v>36</v>
      </c>
      <c r="B135" s="16">
        <f>MODE(B11:B110)</f>
        <v>13.6</v>
      </c>
      <c r="C135" s="16">
        <f aca="true" t="shared" si="62" ref="C135:N135">MODE(C11:C110)</f>
        <v>23.1</v>
      </c>
      <c r="D135" s="16">
        <f t="shared" si="62"/>
        <v>23.6</v>
      </c>
      <c r="E135" s="16">
        <f t="shared" si="62"/>
        <v>41.5</v>
      </c>
      <c r="F135" s="16">
        <f t="shared" si="62"/>
        <v>54.3</v>
      </c>
      <c r="G135" s="16">
        <f t="shared" si="62"/>
        <v>62.3</v>
      </c>
      <c r="H135" s="16">
        <f t="shared" si="62"/>
        <v>70.1</v>
      </c>
      <c r="I135" s="16">
        <f t="shared" si="62"/>
        <v>68.2</v>
      </c>
      <c r="J135" s="16">
        <f t="shared" si="62"/>
        <v>57.9</v>
      </c>
      <c r="K135" s="16">
        <f t="shared" si="62"/>
        <v>46.6</v>
      </c>
      <c r="L135" s="16">
        <f t="shared" si="62"/>
        <v>31.6</v>
      </c>
      <c r="M135" s="16">
        <f t="shared" si="62"/>
        <v>22.6</v>
      </c>
      <c r="N135" s="16">
        <f t="shared" si="62"/>
        <v>44</v>
      </c>
      <c r="O135" s="3"/>
      <c r="P135" s="16">
        <f>MODE(P11:P110)</f>
        <v>44.041666666666664</v>
      </c>
      <c r="Q135" s="16">
        <f>MODE(Q11:Q110)</f>
        <v>0</v>
      </c>
      <c r="R135" s="16">
        <f>MODE(R11:R110)</f>
        <v>70.1</v>
      </c>
      <c r="S135" s="16">
        <f>MODE(S11:S110)</f>
        <v>13.6</v>
      </c>
      <c r="T135" s="16"/>
      <c r="U135" s="16"/>
      <c r="V135" s="16">
        <f aca="true" t="shared" si="63" ref="V135:AI135">MODE(V11:V110)</f>
        <v>42.6</v>
      </c>
      <c r="W135" s="16">
        <f t="shared" si="63"/>
        <v>41.88666666666667</v>
      </c>
      <c r="X135" s="16">
        <f t="shared" si="63"/>
        <v>67.26666666666667</v>
      </c>
      <c r="Y135" s="16">
        <f t="shared" si="63"/>
        <v>66.65333333333334</v>
      </c>
      <c r="Z135" s="16">
        <f t="shared" si="63"/>
        <v>45.699999999999996</v>
      </c>
      <c r="AA135" s="16">
        <f t="shared" si="63"/>
        <v>45.026666666666664</v>
      </c>
      <c r="AB135" s="16">
        <f t="shared" si="63"/>
        <v>19.633333333333336</v>
      </c>
      <c r="AC135" s="16">
        <f t="shared" si="63"/>
        <v>19.21333333333333</v>
      </c>
      <c r="AD135" s="16">
        <f t="shared" si="63"/>
        <v>43.19833333333333</v>
      </c>
      <c r="AE135" s="16">
        <f t="shared" si="63"/>
        <v>60.01666666666667</v>
      </c>
      <c r="AF135" s="16">
        <f t="shared" si="63"/>
        <v>58.08</v>
      </c>
      <c r="AG135" s="16">
        <f t="shared" si="63"/>
        <v>27.816666666666666</v>
      </c>
      <c r="AH135" s="16">
        <f t="shared" si="63"/>
        <v>27.763333333333332</v>
      </c>
      <c r="AI135" s="16">
        <f t="shared" si="63"/>
        <v>43.050000000000004</v>
      </c>
      <c r="AK135" s="16">
        <f>MODE(AK11:AK110)</f>
        <v>37.13333333333333</v>
      </c>
      <c r="AL135" s="16">
        <f>MODE(AL11:AL110)</f>
        <v>49.85</v>
      </c>
      <c r="AM135" s="16">
        <f>MODE(AM11:AM110)</f>
        <v>42.641666666666666</v>
      </c>
    </row>
    <row r="136" spans="1:39" ht="12.75">
      <c r="A136" s="15" t="s">
        <v>37</v>
      </c>
      <c r="B136" s="3">
        <f>STDEVP(B11:B110)</f>
        <v>5.9913079540280565</v>
      </c>
      <c r="C136" s="3">
        <f aca="true" t="shared" si="64" ref="C136:N136">STDEVP(C11:C110)</f>
        <v>5.8403369765793665</v>
      </c>
      <c r="D136" s="3">
        <f t="shared" si="64"/>
        <v>4.545467522708768</v>
      </c>
      <c r="E136" s="3">
        <f t="shared" si="64"/>
        <v>3.1601480977956444</v>
      </c>
      <c r="F136" s="3">
        <f t="shared" si="64"/>
        <v>2.8159190329267734</v>
      </c>
      <c r="G136" s="3">
        <f t="shared" si="64"/>
        <v>2.737827605968186</v>
      </c>
      <c r="H136" s="3">
        <f t="shared" si="64"/>
        <v>2.4280483932581505</v>
      </c>
      <c r="I136" s="3">
        <f t="shared" si="64"/>
        <v>2.2015549050618737</v>
      </c>
      <c r="J136" s="3">
        <f t="shared" si="64"/>
        <v>2.7841149401559764</v>
      </c>
      <c r="K136" s="3">
        <f t="shared" si="64"/>
        <v>2.9927572571125927</v>
      </c>
      <c r="L136" s="3">
        <f t="shared" si="64"/>
        <v>3.9226341914585423</v>
      </c>
      <c r="M136" s="3">
        <f t="shared" si="64"/>
        <v>4.705488178712147</v>
      </c>
      <c r="N136" s="3">
        <f t="shared" si="64"/>
        <v>1.4467933508272968</v>
      </c>
      <c r="O136" s="3"/>
      <c r="P136" s="3">
        <f>STDEVP(P11:P110)</f>
        <v>1.446434070683115</v>
      </c>
      <c r="Q136" s="3">
        <f>STDEVP(Q11:Q110)</f>
        <v>0.047805378009871446</v>
      </c>
      <c r="R136" s="3">
        <f>STDEVP(R11:R110)</f>
        <v>2.2005508401312714</v>
      </c>
      <c r="S136" s="3">
        <f>STDEVP(S11:S110)</f>
        <v>5.031729324993536</v>
      </c>
      <c r="T136" s="3"/>
      <c r="U136" s="3"/>
      <c r="V136" s="3">
        <f aca="true" t="shared" si="65" ref="V136:AI136">STDEVP(V11:V110)</f>
        <v>2.261537603784614</v>
      </c>
      <c r="W136" s="3">
        <f t="shared" si="65"/>
        <v>1.1561624261126624</v>
      </c>
      <c r="X136" s="3">
        <f t="shared" si="65"/>
        <v>1.7107592531455538</v>
      </c>
      <c r="Y136" s="3">
        <f t="shared" si="65"/>
        <v>1.1006282064747501</v>
      </c>
      <c r="Z136" s="3">
        <f t="shared" si="65"/>
        <v>1.9444239078279717</v>
      </c>
      <c r="AA136" s="3">
        <f t="shared" si="65"/>
        <v>0.8149642964235687</v>
      </c>
      <c r="AB136" s="3">
        <f t="shared" si="65"/>
        <v>3.654543351926585</v>
      </c>
      <c r="AC136" s="3">
        <f t="shared" si="65"/>
        <v>1.5848298541693404</v>
      </c>
      <c r="AD136" s="3">
        <f t="shared" si="65"/>
        <v>0.7780539561056306</v>
      </c>
      <c r="AE136" s="3">
        <f t="shared" si="65"/>
        <v>1.4660915065419617</v>
      </c>
      <c r="AF136" s="3">
        <f t="shared" si="65"/>
        <v>0.8824432975157924</v>
      </c>
      <c r="AG136" s="3">
        <f t="shared" si="65"/>
        <v>2.317019781242087</v>
      </c>
      <c r="AH136" s="3">
        <f t="shared" si="65"/>
        <v>0.9761033779494181</v>
      </c>
      <c r="AI136" s="3">
        <f t="shared" si="65"/>
        <v>1.483752494615233</v>
      </c>
      <c r="AK136" s="3">
        <f>STDEVP(AK11:AK110)</f>
        <v>2.271957085862578</v>
      </c>
      <c r="AL136" s="3">
        <f>STDEVP(AL11:AL110)</f>
        <v>1.5474022227230224</v>
      </c>
      <c r="AM136" s="3">
        <f>STDEVP(AM11:AM110)</f>
        <v>1.4795949591209023</v>
      </c>
    </row>
    <row r="137" spans="1:39" ht="12.75">
      <c r="A137" s="22" t="s">
        <v>14</v>
      </c>
      <c r="B137" s="17">
        <f>MAX(B11:B110)</f>
        <v>26.6</v>
      </c>
      <c r="C137" s="17">
        <f aca="true" t="shared" si="66" ref="C137:N137">MAX(C11:C110)</f>
        <v>34.5</v>
      </c>
      <c r="D137" s="17">
        <f t="shared" si="66"/>
        <v>43.2</v>
      </c>
      <c r="E137" s="17">
        <f t="shared" si="66"/>
        <v>49.5</v>
      </c>
      <c r="F137" s="17">
        <f t="shared" si="66"/>
        <v>62.6</v>
      </c>
      <c r="G137" s="17">
        <f t="shared" si="66"/>
        <v>71.6</v>
      </c>
      <c r="H137" s="17">
        <f t="shared" si="66"/>
        <v>77.4</v>
      </c>
      <c r="I137" s="17">
        <f t="shared" si="66"/>
        <v>73</v>
      </c>
      <c r="J137" s="17">
        <f t="shared" si="66"/>
        <v>63.7</v>
      </c>
      <c r="K137" s="17">
        <f t="shared" si="66"/>
        <v>53.9</v>
      </c>
      <c r="L137" s="17">
        <f t="shared" si="66"/>
        <v>40.4</v>
      </c>
      <c r="M137" s="17">
        <f t="shared" si="66"/>
        <v>30</v>
      </c>
      <c r="N137" s="17">
        <f t="shared" si="66"/>
        <v>46.7</v>
      </c>
      <c r="O137" s="3"/>
      <c r="P137" s="17">
        <f>MAX(P11:P110)</f>
        <v>46.725</v>
      </c>
      <c r="Q137" s="17">
        <f>MAX(Q11:Q110)</f>
        <v>0.05000000000000426</v>
      </c>
      <c r="R137" s="17">
        <f>MAX(R11:R110)</f>
        <v>77.4</v>
      </c>
      <c r="S137" s="17">
        <f>MAX(S11:S110)</f>
        <v>24.5</v>
      </c>
      <c r="T137" s="23">
        <f>MAX(T11:T110)</f>
        <v>12</v>
      </c>
      <c r="U137" s="23"/>
      <c r="V137" s="17">
        <f aca="true" t="shared" si="67" ref="V137:AI137">MAX(V11:V110)</f>
        <v>47.833333333333336</v>
      </c>
      <c r="W137" s="17">
        <f t="shared" si="67"/>
        <v>45.41333333333333</v>
      </c>
      <c r="X137" s="17">
        <f t="shared" si="67"/>
        <v>71.43333333333334</v>
      </c>
      <c r="Y137" s="17">
        <f t="shared" si="67"/>
        <v>68.96000000000001</v>
      </c>
      <c r="Z137" s="17">
        <f t="shared" si="67"/>
        <v>50.26666666666667</v>
      </c>
      <c r="AA137" s="17">
        <f t="shared" si="67"/>
        <v>46.306666666666665</v>
      </c>
      <c r="AB137" s="17">
        <f t="shared" si="67"/>
        <v>27.63333333333333</v>
      </c>
      <c r="AC137" s="17">
        <f t="shared" si="67"/>
        <v>23.566666666666666</v>
      </c>
      <c r="AD137" s="17">
        <f t="shared" si="67"/>
        <v>44.958333333333336</v>
      </c>
      <c r="AE137" s="17">
        <f t="shared" si="67"/>
        <v>62.23333333333334</v>
      </c>
      <c r="AF137" s="17">
        <f t="shared" si="67"/>
        <v>60.766666666666666</v>
      </c>
      <c r="AG137" s="17">
        <f t="shared" si="67"/>
        <v>33.766666666666666</v>
      </c>
      <c r="AH137" s="17">
        <f t="shared" si="67"/>
        <v>30.196666666666665</v>
      </c>
      <c r="AI137" s="17">
        <f t="shared" si="67"/>
        <v>46.916666666666664</v>
      </c>
      <c r="AK137" s="17">
        <f>MAX(AK11:AK110)</f>
        <v>43.31666666666666</v>
      </c>
      <c r="AL137" s="17">
        <f>MAX(AL11:AL110)</f>
        <v>52.01666666666667</v>
      </c>
      <c r="AM137" s="17">
        <f>MAX(AM11:AM110)</f>
        <v>46.81666666666666</v>
      </c>
    </row>
    <row r="138" spans="1:39" ht="12.75">
      <c r="A138" s="22" t="s">
        <v>15</v>
      </c>
      <c r="B138" s="18">
        <f>MIN(B11:B110)</f>
        <v>0.1</v>
      </c>
      <c r="C138" s="18">
        <f aca="true" t="shared" si="68" ref="C138:N138">MIN(C11:C110)</f>
        <v>2.7</v>
      </c>
      <c r="D138" s="18">
        <f t="shared" si="68"/>
        <v>19.1</v>
      </c>
      <c r="E138" s="18">
        <f t="shared" si="68"/>
        <v>34.7</v>
      </c>
      <c r="F138" s="18">
        <f t="shared" si="68"/>
        <v>47.1</v>
      </c>
      <c r="G138" s="18">
        <f t="shared" si="68"/>
        <v>56.6</v>
      </c>
      <c r="H138" s="18">
        <f t="shared" si="68"/>
        <v>62.5</v>
      </c>
      <c r="I138" s="18">
        <f t="shared" si="68"/>
        <v>62.8</v>
      </c>
      <c r="J138" s="18">
        <f t="shared" si="68"/>
        <v>47.4</v>
      </c>
      <c r="K138" s="18">
        <f t="shared" si="68"/>
        <v>35.5</v>
      </c>
      <c r="L138" s="18">
        <f t="shared" si="68"/>
        <v>17.3</v>
      </c>
      <c r="M138" s="18">
        <f t="shared" si="68"/>
        <v>4.3</v>
      </c>
      <c r="N138" s="18">
        <f t="shared" si="68"/>
        <v>39.8</v>
      </c>
      <c r="O138" s="3"/>
      <c r="P138" s="18">
        <f>MIN(P11:P110)</f>
        <v>39.80833333333333</v>
      </c>
      <c r="Q138" s="18">
        <f>MIN(Q11:Q110)</f>
        <v>-0.3999999999999986</v>
      </c>
      <c r="R138" s="18">
        <f>MIN(R11:R110)</f>
        <v>63.7</v>
      </c>
      <c r="S138" s="18">
        <f>MIN(S11:S110)</f>
        <v>0.1</v>
      </c>
      <c r="T138" s="23">
        <f>MIN(T11:T110)</f>
        <v>12</v>
      </c>
      <c r="U138" s="23"/>
      <c r="V138" s="18">
        <f aca="true" t="shared" si="69" ref="V138:AI138">MIN(V11:V110)</f>
        <v>36.73333333333333</v>
      </c>
      <c r="W138" s="18">
        <f t="shared" si="69"/>
        <v>39.57333333333334</v>
      </c>
      <c r="X138" s="18">
        <f t="shared" si="69"/>
        <v>61.26666666666667</v>
      </c>
      <c r="Y138" s="18">
        <f t="shared" si="69"/>
        <v>63.93333333333334</v>
      </c>
      <c r="Z138" s="18">
        <f t="shared" si="69"/>
        <v>38.03333333333334</v>
      </c>
      <c r="AA138" s="18">
        <f t="shared" si="69"/>
        <v>42.38666666666666</v>
      </c>
      <c r="AB138" s="18">
        <f t="shared" si="69"/>
        <v>9.466666666666667</v>
      </c>
      <c r="AC138" s="18">
        <f t="shared" si="69"/>
        <v>16.21333333333333</v>
      </c>
      <c r="AD138" s="18">
        <f t="shared" si="69"/>
        <v>41.53333333333333</v>
      </c>
      <c r="AE138" s="18">
        <f t="shared" si="69"/>
        <v>54.83333333333334</v>
      </c>
      <c r="AF138" s="18">
        <f t="shared" si="69"/>
        <v>56.90333333333333</v>
      </c>
      <c r="AG138" s="18">
        <f t="shared" si="69"/>
        <v>21.833333333333332</v>
      </c>
      <c r="AH138" s="18">
        <f t="shared" si="69"/>
        <v>25.29</v>
      </c>
      <c r="AI138" s="18">
        <f t="shared" si="69"/>
        <v>39.333333333333336</v>
      </c>
      <c r="AK138" s="18">
        <f>MIN(AK11:AK110)</f>
        <v>32.71666666666667</v>
      </c>
      <c r="AL138" s="18">
        <f>MIN(AL11:AL110)</f>
        <v>44.199999999999996</v>
      </c>
      <c r="AM138" s="18">
        <f>MIN(AM11:AM110)</f>
        <v>39.175</v>
      </c>
    </row>
    <row r="139" spans="1:39" ht="12.75">
      <c r="A139" s="22" t="s">
        <v>42</v>
      </c>
      <c r="B139" s="23">
        <f>COUNT(B11:B110)</f>
        <v>100</v>
      </c>
      <c r="C139" s="23">
        <f aca="true" t="shared" si="70" ref="C139:N139">COUNT(C11:C110)</f>
        <v>100</v>
      </c>
      <c r="D139" s="23">
        <f t="shared" si="70"/>
        <v>100</v>
      </c>
      <c r="E139" s="23">
        <f t="shared" si="70"/>
        <v>100</v>
      </c>
      <c r="F139" s="23">
        <f t="shared" si="70"/>
        <v>100</v>
      </c>
      <c r="G139" s="23">
        <f t="shared" si="70"/>
        <v>100</v>
      </c>
      <c r="H139" s="23">
        <f t="shared" si="70"/>
        <v>100</v>
      </c>
      <c r="I139" s="23">
        <f t="shared" si="70"/>
        <v>100</v>
      </c>
      <c r="J139" s="23">
        <f t="shared" si="70"/>
        <v>100</v>
      </c>
      <c r="K139" s="23">
        <f t="shared" si="70"/>
        <v>100</v>
      </c>
      <c r="L139" s="23">
        <f t="shared" si="70"/>
        <v>100</v>
      </c>
      <c r="M139" s="23">
        <f t="shared" si="70"/>
        <v>100</v>
      </c>
      <c r="N139" s="23">
        <f t="shared" si="70"/>
        <v>100</v>
      </c>
      <c r="O139" s="3"/>
      <c r="P139" s="23">
        <f>COUNT(P11:P110)</f>
        <v>100</v>
      </c>
      <c r="Q139" s="23">
        <f>COUNT(Q11:Q110)</f>
        <v>100</v>
      </c>
      <c r="R139" s="23">
        <f>COUNT(R11:R110)</f>
        <v>100</v>
      </c>
      <c r="S139" s="23">
        <f>COUNT(S11:S110)</f>
        <v>100</v>
      </c>
      <c r="T139" s="23">
        <f>COUNT(T11:T110)</f>
        <v>100</v>
      </c>
      <c r="U139" s="24"/>
      <c r="V139" s="23">
        <f aca="true" t="shared" si="71" ref="V139:AI139">COUNT(V11:V110)</f>
        <v>100</v>
      </c>
      <c r="W139" s="23">
        <f t="shared" si="71"/>
        <v>100</v>
      </c>
      <c r="X139" s="23">
        <f t="shared" si="71"/>
        <v>100</v>
      </c>
      <c r="Y139" s="23">
        <f t="shared" si="71"/>
        <v>100</v>
      </c>
      <c r="Z139" s="23">
        <f t="shared" si="71"/>
        <v>100</v>
      </c>
      <c r="AA139" s="23">
        <f t="shared" si="71"/>
        <v>100</v>
      </c>
      <c r="AB139" s="23">
        <f t="shared" si="71"/>
        <v>100</v>
      </c>
      <c r="AC139" s="23">
        <f t="shared" si="71"/>
        <v>100</v>
      </c>
      <c r="AD139" s="23">
        <f t="shared" si="71"/>
        <v>100</v>
      </c>
      <c r="AE139" s="23">
        <f t="shared" si="71"/>
        <v>100</v>
      </c>
      <c r="AF139" s="23">
        <f t="shared" si="71"/>
        <v>100</v>
      </c>
      <c r="AG139" s="23">
        <f t="shared" si="71"/>
        <v>100</v>
      </c>
      <c r="AH139" s="23">
        <f t="shared" si="71"/>
        <v>100</v>
      </c>
      <c r="AI139" s="23">
        <f t="shared" si="71"/>
        <v>100</v>
      </c>
      <c r="AK139" s="23">
        <f>COUNT(AK11:AK110)</f>
        <v>100</v>
      </c>
      <c r="AL139" s="23">
        <f>COUNT(AL11:AL110)</f>
        <v>100</v>
      </c>
      <c r="AM139" s="23">
        <f>COUNT(AM11:AM110)</f>
        <v>100</v>
      </c>
    </row>
    <row r="140" spans="2:39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R140" s="15"/>
      <c r="V140">
        <v>50</v>
      </c>
      <c r="W140" s="3">
        <f>V140-V$133</f>
        <v>7.824333333333335</v>
      </c>
      <c r="Z140">
        <v>55</v>
      </c>
      <c r="AA140" s="3">
        <f>Z140-Z$133</f>
        <v>10.306999999999995</v>
      </c>
      <c r="AK140" s="3"/>
      <c r="AL140" s="3"/>
      <c r="AM140" s="3"/>
    </row>
    <row r="141" spans="1:39" ht="12.75">
      <c r="A141" t="s">
        <v>33</v>
      </c>
      <c r="B141" s="21">
        <f>+A61</f>
        <v>1951</v>
      </c>
      <c r="C141" s="21">
        <f>+A110</f>
        <v>2000</v>
      </c>
      <c r="D141" s="15"/>
      <c r="E141" s="21">
        <f>+C141-B141+1</f>
        <v>50</v>
      </c>
      <c r="F141" s="15"/>
      <c r="G141" s="15"/>
      <c r="H141" s="15"/>
      <c r="I141" s="15"/>
      <c r="J141" s="15"/>
      <c r="K141" s="15"/>
      <c r="L141" s="15"/>
      <c r="M141" s="15"/>
      <c r="N141" s="15"/>
      <c r="R141" s="15"/>
      <c r="V141">
        <v>35</v>
      </c>
      <c r="W141" s="3">
        <f>V141-V$133</f>
        <v>-7.175666666666665</v>
      </c>
      <c r="Z141">
        <v>35</v>
      </c>
      <c r="AA141" s="3">
        <f>Z141-Z$133</f>
        <v>-9.693000000000005</v>
      </c>
      <c r="AK141" s="3"/>
      <c r="AL141" s="3"/>
      <c r="AM141" s="3"/>
    </row>
    <row r="142" spans="1:39" ht="12.75">
      <c r="A142" s="15" t="s">
        <v>34</v>
      </c>
      <c r="B142" s="16">
        <f>AVERAGE(B61:B110)</f>
        <v>16.746000000000002</v>
      </c>
      <c r="C142" s="16">
        <f aca="true" t="shared" si="72" ref="C142:N142">AVERAGE(C61:C110)</f>
        <v>22.708</v>
      </c>
      <c r="D142" s="16">
        <f t="shared" si="72"/>
        <v>30.88</v>
      </c>
      <c r="E142" s="16">
        <f t="shared" si="72"/>
        <v>42.71599999999999</v>
      </c>
      <c r="F142" s="16">
        <f t="shared" si="72"/>
        <v>53.782</v>
      </c>
      <c r="G142" s="16">
        <f t="shared" si="72"/>
        <v>62.856000000000016</v>
      </c>
      <c r="H142" s="16">
        <f t="shared" si="72"/>
        <v>69.18400000000001</v>
      </c>
      <c r="I142" s="16">
        <f t="shared" si="72"/>
        <v>67.616</v>
      </c>
      <c r="J142" s="16">
        <f t="shared" si="72"/>
        <v>57.188</v>
      </c>
      <c r="K142" s="16">
        <f t="shared" si="72"/>
        <v>45.93399999999999</v>
      </c>
      <c r="L142" s="16">
        <f t="shared" si="72"/>
        <v>30.605999999999998</v>
      </c>
      <c r="M142" s="16">
        <f t="shared" si="72"/>
        <v>20.581999999999997</v>
      </c>
      <c r="N142" s="16">
        <f t="shared" si="72"/>
        <v>43.397999999999996</v>
      </c>
      <c r="O142" s="3">
        <f>AVERAGE(B142:M142)</f>
        <v>43.39983333333333</v>
      </c>
      <c r="P142" s="16">
        <f>AVERAGE(P61:P110)</f>
        <v>43.399833333333326</v>
      </c>
      <c r="Q142" s="16">
        <f>AVERAGE(Q61:Q110)</f>
        <v>-0.0018333333333342239</v>
      </c>
      <c r="R142" s="16">
        <f>AVERAGE(R61:R110)</f>
        <v>69.70400000000001</v>
      </c>
      <c r="S142" s="16">
        <f>AVERAGE(S61:S110)</f>
        <v>14.641999999999998</v>
      </c>
      <c r="T142" s="16"/>
      <c r="U142" s="16"/>
      <c r="V142" s="16">
        <f>AVERAGE(V61:V110)</f>
        <v>42.45933333333333</v>
      </c>
      <c r="W142" s="16">
        <f aca="true" t="shared" si="73" ref="W142:AI142">AVERAGE(W61:W110)</f>
        <v>42.42986666666667</v>
      </c>
      <c r="X142" s="16">
        <f t="shared" si="73"/>
        <v>66.55199999999999</v>
      </c>
      <c r="Y142" s="16">
        <f t="shared" si="73"/>
        <v>66.57106666666668</v>
      </c>
      <c r="Z142" s="16">
        <f t="shared" si="73"/>
        <v>44.575999999999986</v>
      </c>
      <c r="AA142" s="16">
        <f t="shared" si="73"/>
        <v>44.63360000000001</v>
      </c>
      <c r="AB142" s="16">
        <f t="shared" si="73"/>
        <v>20.021333333333338</v>
      </c>
      <c r="AC142" s="16">
        <f t="shared" si="73"/>
        <v>20.04906666666667</v>
      </c>
      <c r="AD142" s="16">
        <f t="shared" si="73"/>
        <v>43.39953333333333</v>
      </c>
      <c r="AE142" s="16">
        <f t="shared" si="73"/>
        <v>58.89033333333331</v>
      </c>
      <c r="AF142" s="16">
        <f t="shared" si="73"/>
        <v>58.898</v>
      </c>
      <c r="AG142" s="16">
        <f t="shared" si="73"/>
        <v>27.950333333333337</v>
      </c>
      <c r="AH142" s="16">
        <f t="shared" si="73"/>
        <v>27.961400000000005</v>
      </c>
      <c r="AI142" s="16">
        <f t="shared" si="73"/>
        <v>43.466666666666676</v>
      </c>
      <c r="AK142" s="16">
        <f>AVERAGE(AK61:AK110)</f>
        <v>38.28133333333334</v>
      </c>
      <c r="AL142" s="16">
        <f>AVERAGE(AL61:AL110)</f>
        <v>48.51833333333333</v>
      </c>
      <c r="AM142" s="16">
        <f>AVERAGE(AM61:AM110)</f>
        <v>43.4405</v>
      </c>
    </row>
    <row r="143" spans="1:39" ht="12.75">
      <c r="A143" t="s">
        <v>35</v>
      </c>
      <c r="B143" s="16">
        <f>MEDIAN(B61:B110)</f>
        <v>15.9</v>
      </c>
      <c r="C143" s="16">
        <f aca="true" t="shared" si="74" ref="C143:N143">MEDIAN(C61:C110)</f>
        <v>22.9</v>
      </c>
      <c r="D143" s="16">
        <f t="shared" si="74"/>
        <v>31.5</v>
      </c>
      <c r="E143" s="16">
        <f t="shared" si="74"/>
        <v>42.95</v>
      </c>
      <c r="F143" s="16">
        <f t="shared" si="74"/>
        <v>54.05</v>
      </c>
      <c r="G143" s="16">
        <f t="shared" si="74"/>
        <v>62.349999999999994</v>
      </c>
      <c r="H143" s="16">
        <f t="shared" si="74"/>
        <v>69.35</v>
      </c>
      <c r="I143" s="16">
        <f t="shared" si="74"/>
        <v>67.8</v>
      </c>
      <c r="J143" s="16">
        <f t="shared" si="74"/>
        <v>57.150000000000006</v>
      </c>
      <c r="K143" s="16">
        <f t="shared" si="74"/>
        <v>46.25</v>
      </c>
      <c r="L143" s="16">
        <f t="shared" si="74"/>
        <v>30.65</v>
      </c>
      <c r="M143" s="16">
        <f t="shared" si="74"/>
        <v>21.6</v>
      </c>
      <c r="N143" s="16">
        <f t="shared" si="74"/>
        <v>43.349999999999994</v>
      </c>
      <c r="O143" s="3"/>
      <c r="P143" s="16">
        <f>MEDIAN(P61:P110)</f>
        <v>43.375</v>
      </c>
      <c r="Q143" s="16">
        <f>MEDIAN(Q61:Q110)</f>
        <v>-0.008333333333325754</v>
      </c>
      <c r="R143" s="16">
        <f>MEDIAN(R61:R110)</f>
        <v>69.80000000000001</v>
      </c>
      <c r="S143" s="16">
        <f>MEDIAN(S61:S110)</f>
        <v>14.75</v>
      </c>
      <c r="T143" s="16"/>
      <c r="U143" s="16"/>
      <c r="V143" s="16">
        <f>MEDIAN(V61:V110)</f>
        <v>42.38333333333333</v>
      </c>
      <c r="W143" s="16">
        <f aca="true" t="shared" si="75" ref="W143:AI143">MEDIAN(W61:W110)</f>
        <v>42.06</v>
      </c>
      <c r="X143" s="16">
        <f t="shared" si="75"/>
        <v>66.75</v>
      </c>
      <c r="Y143" s="16">
        <f t="shared" si="75"/>
        <v>66.65333333333334</v>
      </c>
      <c r="Z143" s="16">
        <f t="shared" si="75"/>
        <v>44.55</v>
      </c>
      <c r="AA143" s="16">
        <f t="shared" si="75"/>
        <v>44.67666666666667</v>
      </c>
      <c r="AB143" s="16">
        <f t="shared" si="75"/>
        <v>19.9</v>
      </c>
      <c r="AC143" s="16">
        <f t="shared" si="75"/>
        <v>20.18</v>
      </c>
      <c r="AD143" s="16">
        <f t="shared" si="75"/>
        <v>43.3375</v>
      </c>
      <c r="AE143" s="16">
        <f t="shared" si="75"/>
        <v>58.741666666666674</v>
      </c>
      <c r="AF143" s="16">
        <f t="shared" si="75"/>
        <v>58.904999999999994</v>
      </c>
      <c r="AG143" s="16">
        <f t="shared" si="75"/>
        <v>27.816666666666666</v>
      </c>
      <c r="AH143" s="16">
        <f t="shared" si="75"/>
        <v>27.95</v>
      </c>
      <c r="AI143" s="16">
        <f t="shared" si="75"/>
        <v>43.358333333333334</v>
      </c>
      <c r="AK143" s="16">
        <f>MEDIAN(AK61:AK110)</f>
        <v>38.28333333333333</v>
      </c>
      <c r="AL143" s="16">
        <f>MEDIAN(AL61:AL110)</f>
        <v>48.72500000000001</v>
      </c>
      <c r="AM143" s="16">
        <f>MEDIAN(AM61:AM110)</f>
        <v>43.266666666666666</v>
      </c>
    </row>
    <row r="144" spans="1:39" ht="12.75">
      <c r="A144" t="s">
        <v>36</v>
      </c>
      <c r="B144" s="16">
        <f>MODE(B61:B110)</f>
        <v>13.9</v>
      </c>
      <c r="C144" s="16">
        <f aca="true" t="shared" si="76" ref="C144:N144">MODE(C61:C110)</f>
        <v>15.7</v>
      </c>
      <c r="D144" s="16">
        <f t="shared" si="76"/>
        <v>26</v>
      </c>
      <c r="E144" s="16">
        <f t="shared" si="76"/>
        <v>39.6</v>
      </c>
      <c r="F144" s="16">
        <f t="shared" si="76"/>
        <v>54.3</v>
      </c>
      <c r="G144" s="16">
        <f t="shared" si="76"/>
        <v>61.4</v>
      </c>
      <c r="H144" s="16">
        <f t="shared" si="76"/>
        <v>68.1</v>
      </c>
      <c r="I144" s="16">
        <f t="shared" si="76"/>
        <v>66</v>
      </c>
      <c r="J144" s="16">
        <f t="shared" si="76"/>
        <v>59.3</v>
      </c>
      <c r="K144" s="16">
        <f t="shared" si="76"/>
        <v>46.6</v>
      </c>
      <c r="L144" s="16">
        <f t="shared" si="76"/>
        <v>29.3</v>
      </c>
      <c r="M144" s="16">
        <f t="shared" si="76"/>
        <v>23</v>
      </c>
      <c r="N144" s="16">
        <f t="shared" si="76"/>
        <v>45.3</v>
      </c>
      <c r="O144" s="3"/>
      <c r="P144" s="16" t="e">
        <f>MODE(P61:P110)</f>
        <v>#N/A</v>
      </c>
      <c r="Q144" s="16">
        <f>MODE(Q61:Q110)</f>
        <v>0.02499999999999858</v>
      </c>
      <c r="R144" s="16">
        <f>MODE(R61:R110)</f>
        <v>70.5</v>
      </c>
      <c r="S144" s="16">
        <f>MODE(S61:S110)</f>
        <v>13.6</v>
      </c>
      <c r="T144" s="16"/>
      <c r="U144" s="16"/>
      <c r="V144" s="16">
        <f>MODE(V61:V110)</f>
        <v>42.6</v>
      </c>
      <c r="W144" s="16">
        <f aca="true" t="shared" si="77" ref="W144:AI144">MODE(W61:W110)</f>
        <v>41.84666666666667</v>
      </c>
      <c r="X144" s="16">
        <f t="shared" si="77"/>
        <v>66.76666666666667</v>
      </c>
      <c r="Y144" s="16">
        <f t="shared" si="77"/>
        <v>66.65333333333334</v>
      </c>
      <c r="Z144" s="16">
        <f t="shared" si="77"/>
        <v>45.43333333333334</v>
      </c>
      <c r="AA144" s="16">
        <f t="shared" si="77"/>
        <v>44.36666666666667</v>
      </c>
      <c r="AB144" s="16">
        <f t="shared" si="77"/>
        <v>24.7</v>
      </c>
      <c r="AC144" s="16" t="e">
        <f t="shared" si="77"/>
        <v>#N/A</v>
      </c>
      <c r="AD144" s="16">
        <f t="shared" si="77"/>
        <v>43.19833333333333</v>
      </c>
      <c r="AE144" s="16">
        <f t="shared" si="77"/>
        <v>58.46666666666667</v>
      </c>
      <c r="AF144" s="16">
        <f t="shared" si="77"/>
        <v>58.129999999999995</v>
      </c>
      <c r="AG144" s="16">
        <f t="shared" si="77"/>
        <v>27.816666666666666</v>
      </c>
      <c r="AH144" s="16" t="e">
        <f t="shared" si="77"/>
        <v>#N/A</v>
      </c>
      <c r="AI144" s="16">
        <f t="shared" si="77"/>
        <v>42.300000000000004</v>
      </c>
      <c r="AK144" s="16">
        <f>MODE(AK61:AK110)</f>
        <v>38.666666666666664</v>
      </c>
      <c r="AL144" s="16">
        <f>MODE(AL61:AL110)</f>
        <v>49.93333333333333</v>
      </c>
      <c r="AM144" s="16">
        <f>MODE(AM61:AM110)</f>
        <v>44.825</v>
      </c>
    </row>
    <row r="145" spans="1:39" ht="12.75">
      <c r="A145" s="15" t="s">
        <v>37</v>
      </c>
      <c r="B145" s="3">
        <f>STDEVP(B61:B110)</f>
        <v>5.552844676379836</v>
      </c>
      <c r="C145" s="3">
        <f aca="true" t="shared" si="78" ref="C145:N145">STDEVP(C61:C110)</f>
        <v>5.5837206233836705</v>
      </c>
      <c r="D145" s="3">
        <f t="shared" si="78"/>
        <v>4.602260314236928</v>
      </c>
      <c r="E145" s="3">
        <f t="shared" si="78"/>
        <v>2.961240280693421</v>
      </c>
      <c r="F145" s="3">
        <f t="shared" si="78"/>
        <v>2.299625186850983</v>
      </c>
      <c r="G145" s="3">
        <f t="shared" si="78"/>
        <v>2.6024726703653527</v>
      </c>
      <c r="H145" s="3">
        <f t="shared" si="78"/>
        <v>2.171760576121774</v>
      </c>
      <c r="I145" s="3">
        <f t="shared" si="78"/>
        <v>2.2595008298290735</v>
      </c>
      <c r="J145" s="3">
        <f t="shared" si="78"/>
        <v>2.9345963947364613</v>
      </c>
      <c r="K145" s="3">
        <f t="shared" si="78"/>
        <v>2.4308525253501605</v>
      </c>
      <c r="L145" s="3">
        <f t="shared" si="78"/>
        <v>4.185231654281524</v>
      </c>
      <c r="M145" s="3">
        <f t="shared" si="78"/>
        <v>5.0889169771180445</v>
      </c>
      <c r="N145" s="3">
        <f t="shared" si="78"/>
        <v>1.4407622982298163</v>
      </c>
      <c r="O145" s="3"/>
      <c r="P145" s="3">
        <f>STDEVP(P61:P110)</f>
        <v>1.4459411487181375</v>
      </c>
      <c r="Q145" s="3">
        <f>STDEVP(Q61:Q110)</f>
        <v>0.027853286261331142</v>
      </c>
      <c r="R145" s="3">
        <f>STDEVP(R61:R110)</f>
        <v>1.8940918668313405</v>
      </c>
      <c r="S145" s="3">
        <f>STDEVP(S61:S110)</f>
        <v>4.409130980136566</v>
      </c>
      <c r="T145" s="3"/>
      <c r="U145" s="3"/>
      <c r="V145" s="3">
        <f>STDEVP(V61:V110)</f>
        <v>2.212201417392052</v>
      </c>
      <c r="W145" s="3">
        <f aca="true" t="shared" si="79" ref="W145:AI145">STDEVP(W61:W110)</f>
        <v>1.3119242796578832</v>
      </c>
      <c r="X145" s="3">
        <f t="shared" si="79"/>
        <v>1.425500457929356</v>
      </c>
      <c r="Y145" s="3">
        <f t="shared" si="79"/>
        <v>0.6547598168604001</v>
      </c>
      <c r="Z145" s="3">
        <f t="shared" si="79"/>
        <v>2.177011611259181</v>
      </c>
      <c r="AA145" s="3">
        <f t="shared" si="79"/>
        <v>0.902877336322219</v>
      </c>
      <c r="AB145" s="3">
        <f t="shared" si="79"/>
        <v>3.7789108366182727</v>
      </c>
      <c r="AC145" s="3">
        <f t="shared" si="79"/>
        <v>1.4757113599134555</v>
      </c>
      <c r="AD145" s="3">
        <f t="shared" si="79"/>
        <v>0.6761423288696363</v>
      </c>
      <c r="AE145" s="3">
        <f t="shared" si="79"/>
        <v>1.228323563960402</v>
      </c>
      <c r="AF145" s="3">
        <f t="shared" si="79"/>
        <v>0.6152983016386716</v>
      </c>
      <c r="AG145" s="3">
        <f t="shared" si="79"/>
        <v>2.460870419632443</v>
      </c>
      <c r="AH145" s="3">
        <f t="shared" si="79"/>
        <v>0.9393799586251561</v>
      </c>
      <c r="AI145" s="3">
        <f t="shared" si="79"/>
        <v>1.463472848322269</v>
      </c>
      <c r="AK145" s="3">
        <f>STDEVP(AK61:AK110)</f>
        <v>2.2465396601092005</v>
      </c>
      <c r="AL145" s="3">
        <f>STDEVP(AL61:AL110)</f>
        <v>1.6223825073021467</v>
      </c>
      <c r="AM145" s="3">
        <f>STDEVP(AM61:AM110)</f>
        <v>1.4631748300641396</v>
      </c>
    </row>
    <row r="146" spans="1:39" ht="12.75">
      <c r="A146" s="22" t="s">
        <v>14</v>
      </c>
      <c r="B146" s="17">
        <f>MAX(B61:B110)</f>
        <v>26.6</v>
      </c>
      <c r="C146" s="17">
        <f aca="true" t="shared" si="80" ref="C146:N146">MAX(C61:C110)</f>
        <v>34.5</v>
      </c>
      <c r="D146" s="17">
        <f t="shared" si="80"/>
        <v>40.5</v>
      </c>
      <c r="E146" s="17">
        <f t="shared" si="80"/>
        <v>49.5</v>
      </c>
      <c r="F146" s="17">
        <f t="shared" si="80"/>
        <v>58.6</v>
      </c>
      <c r="G146" s="17">
        <f t="shared" si="80"/>
        <v>71.6</v>
      </c>
      <c r="H146" s="17">
        <f t="shared" si="80"/>
        <v>72.5</v>
      </c>
      <c r="I146" s="17">
        <f t="shared" si="80"/>
        <v>73</v>
      </c>
      <c r="J146" s="17">
        <f t="shared" si="80"/>
        <v>63.7</v>
      </c>
      <c r="K146" s="17">
        <f t="shared" si="80"/>
        <v>53.9</v>
      </c>
      <c r="L146" s="17">
        <f t="shared" si="80"/>
        <v>40.4</v>
      </c>
      <c r="M146" s="17">
        <f t="shared" si="80"/>
        <v>28.8</v>
      </c>
      <c r="N146" s="17">
        <f t="shared" si="80"/>
        <v>46.3</v>
      </c>
      <c r="O146" s="3"/>
      <c r="P146" s="17">
        <f>MAX(P61:P110)</f>
        <v>46.34166666666667</v>
      </c>
      <c r="Q146" s="17">
        <f>MAX(Q61:Q110)</f>
        <v>0.04999999999999716</v>
      </c>
      <c r="R146" s="17">
        <f>MAX(R61:R110)</f>
        <v>73</v>
      </c>
      <c r="S146" s="17">
        <f>MAX(S61:S110)</f>
        <v>24.5</v>
      </c>
      <c r="T146" s="4">
        <f>MAX(T5:T120)</f>
        <v>12</v>
      </c>
      <c r="U146" s="4"/>
      <c r="V146" s="17">
        <f>MAX(V61:V110)</f>
        <v>46.79999999999999</v>
      </c>
      <c r="W146" s="17">
        <f aca="true" t="shared" si="81" ref="W146:AI146">MAX(W61:W110)</f>
        <v>45.41333333333333</v>
      </c>
      <c r="X146" s="17">
        <f t="shared" si="81"/>
        <v>70.63333333333334</v>
      </c>
      <c r="Y146" s="17">
        <f t="shared" si="81"/>
        <v>67.89333333333333</v>
      </c>
      <c r="Z146" s="17">
        <f t="shared" si="81"/>
        <v>50.26666666666667</v>
      </c>
      <c r="AA146" s="17">
        <f t="shared" si="81"/>
        <v>46.24</v>
      </c>
      <c r="AB146" s="17">
        <f t="shared" si="81"/>
        <v>27.63333333333333</v>
      </c>
      <c r="AC146" s="17">
        <f t="shared" si="81"/>
        <v>23.566666666666666</v>
      </c>
      <c r="AD146" s="17">
        <f t="shared" si="81"/>
        <v>44.958333333333336</v>
      </c>
      <c r="AE146" s="17">
        <f t="shared" si="81"/>
        <v>61.98333333333333</v>
      </c>
      <c r="AF146" s="17">
        <f t="shared" si="81"/>
        <v>60.519999999999996</v>
      </c>
      <c r="AG146" s="17">
        <f t="shared" si="81"/>
        <v>33.766666666666666</v>
      </c>
      <c r="AH146" s="17">
        <f t="shared" si="81"/>
        <v>30.196666666666665</v>
      </c>
      <c r="AI146" s="17">
        <f t="shared" si="81"/>
        <v>46.916666666666664</v>
      </c>
      <c r="AK146" s="17">
        <f>MAX(AK61:AK110)</f>
        <v>43.31666666666666</v>
      </c>
      <c r="AL146" s="17">
        <f>MAX(AL61:AL110)</f>
        <v>51.63333333333333</v>
      </c>
      <c r="AM146" s="17">
        <f>MAX(AM61:AM110)</f>
        <v>46.37499999999999</v>
      </c>
    </row>
    <row r="147" spans="1:39" ht="12.75">
      <c r="A147" s="22" t="s">
        <v>15</v>
      </c>
      <c r="B147" s="18">
        <f>MIN(B61:B110)</f>
        <v>2.7</v>
      </c>
      <c r="C147" s="18">
        <f aca="true" t="shared" si="82" ref="C147:N147">MIN(C61:C110)</f>
        <v>10.3</v>
      </c>
      <c r="D147" s="18">
        <f t="shared" si="82"/>
        <v>19.1</v>
      </c>
      <c r="E147" s="18">
        <f t="shared" si="82"/>
        <v>36.6</v>
      </c>
      <c r="F147" s="18">
        <f t="shared" si="82"/>
        <v>49.8</v>
      </c>
      <c r="G147" s="18">
        <f t="shared" si="82"/>
        <v>56.7</v>
      </c>
      <c r="H147" s="18">
        <f t="shared" si="82"/>
        <v>62.8</v>
      </c>
      <c r="I147" s="18">
        <f t="shared" si="82"/>
        <v>63.6</v>
      </c>
      <c r="J147" s="18">
        <f t="shared" si="82"/>
        <v>47.4</v>
      </c>
      <c r="K147" s="18">
        <f t="shared" si="82"/>
        <v>39.2</v>
      </c>
      <c r="L147" s="18">
        <f t="shared" si="82"/>
        <v>17.3</v>
      </c>
      <c r="M147" s="18">
        <f t="shared" si="82"/>
        <v>4.3</v>
      </c>
      <c r="N147" s="18">
        <f t="shared" si="82"/>
        <v>40</v>
      </c>
      <c r="O147" s="3"/>
      <c r="P147" s="18">
        <f>MIN(P61:P110)</f>
        <v>39.975</v>
      </c>
      <c r="Q147" s="18">
        <f>MIN(Q61:Q110)</f>
        <v>-0.041666666666671404</v>
      </c>
      <c r="R147" s="18">
        <f>MIN(R61:R110)</f>
        <v>63.7</v>
      </c>
      <c r="S147" s="18">
        <f>MIN(S61:S110)</f>
        <v>2.7</v>
      </c>
      <c r="T147" s="4">
        <f>MIN(T5:T120)</f>
        <v>3</v>
      </c>
      <c r="U147" s="4"/>
      <c r="V147" s="18">
        <f>MIN(V61:V110)</f>
        <v>38.36666666666667</v>
      </c>
      <c r="W147" s="18">
        <f aca="true" t="shared" si="83" ref="W147:AI147">MIN(W61:W110)</f>
        <v>39.57333333333334</v>
      </c>
      <c r="X147" s="18">
        <f t="shared" si="83"/>
        <v>62.133333333333326</v>
      </c>
      <c r="Y147" s="18">
        <f t="shared" si="83"/>
        <v>65.02000000000001</v>
      </c>
      <c r="Z147" s="18">
        <f t="shared" si="83"/>
        <v>38.03333333333334</v>
      </c>
      <c r="AA147" s="18">
        <f t="shared" si="83"/>
        <v>42.38666666666666</v>
      </c>
      <c r="AB147" s="18">
        <f t="shared" si="83"/>
        <v>9.466666666666667</v>
      </c>
      <c r="AC147" s="18">
        <f t="shared" si="83"/>
        <v>17.26</v>
      </c>
      <c r="AD147" s="18">
        <f t="shared" si="83"/>
        <v>42.33166666666666</v>
      </c>
      <c r="AE147" s="18">
        <f t="shared" si="83"/>
        <v>56.13333333333333</v>
      </c>
      <c r="AF147" s="18">
        <f t="shared" si="83"/>
        <v>57.713333333333324</v>
      </c>
      <c r="AG147" s="18">
        <f t="shared" si="83"/>
        <v>21.833333333333332</v>
      </c>
      <c r="AH147" s="18">
        <f t="shared" si="83"/>
        <v>26.160000000000004</v>
      </c>
      <c r="AI147" s="18">
        <f t="shared" si="83"/>
        <v>40.15</v>
      </c>
      <c r="AK147" s="18">
        <f>MIN(AK61:AK110)</f>
        <v>33.31666666666667</v>
      </c>
      <c r="AL147" s="18">
        <f>MIN(AL61:AL110)</f>
        <v>44.199999999999996</v>
      </c>
      <c r="AM147" s="18">
        <f>MIN(AM61:AM110)</f>
        <v>39.93333333333334</v>
      </c>
    </row>
    <row r="148" spans="1:39" ht="12.75">
      <c r="A148" s="22" t="s">
        <v>42</v>
      </c>
      <c r="B148" s="23">
        <f>COUNT(B61:B110)</f>
        <v>50</v>
      </c>
      <c r="C148" s="23">
        <f aca="true" t="shared" si="84" ref="C148:N148">COUNT(C61:C110)</f>
        <v>50</v>
      </c>
      <c r="D148" s="23">
        <f t="shared" si="84"/>
        <v>50</v>
      </c>
      <c r="E148" s="23">
        <f t="shared" si="84"/>
        <v>50</v>
      </c>
      <c r="F148" s="23">
        <f t="shared" si="84"/>
        <v>50</v>
      </c>
      <c r="G148" s="23">
        <f t="shared" si="84"/>
        <v>50</v>
      </c>
      <c r="H148" s="23">
        <f t="shared" si="84"/>
        <v>50</v>
      </c>
      <c r="I148" s="23">
        <f t="shared" si="84"/>
        <v>50</v>
      </c>
      <c r="J148" s="23">
        <f t="shared" si="84"/>
        <v>50</v>
      </c>
      <c r="K148" s="23">
        <f t="shared" si="84"/>
        <v>50</v>
      </c>
      <c r="L148" s="23">
        <f t="shared" si="84"/>
        <v>50</v>
      </c>
      <c r="M148" s="23">
        <f t="shared" si="84"/>
        <v>50</v>
      </c>
      <c r="N148" s="23">
        <f t="shared" si="84"/>
        <v>50</v>
      </c>
      <c r="O148" s="3"/>
      <c r="P148" s="23">
        <f>COUNT(P61:P110)</f>
        <v>50</v>
      </c>
      <c r="Q148" s="23">
        <f>COUNT(Q61:Q110)</f>
        <v>50</v>
      </c>
      <c r="R148" s="23">
        <f>COUNT(R61:R110)</f>
        <v>50</v>
      </c>
      <c r="S148" s="23">
        <f>COUNT(S61:S110)</f>
        <v>50</v>
      </c>
      <c r="T148" s="23">
        <f>COUNT(T61:T110)</f>
        <v>50</v>
      </c>
      <c r="U148" s="24"/>
      <c r="V148" s="23">
        <f aca="true" t="shared" si="85" ref="V148:AI148">COUNT(V61:V110)</f>
        <v>50</v>
      </c>
      <c r="W148" s="23">
        <f t="shared" si="85"/>
        <v>50</v>
      </c>
      <c r="X148" s="23">
        <f t="shared" si="85"/>
        <v>50</v>
      </c>
      <c r="Y148" s="23">
        <f t="shared" si="85"/>
        <v>50</v>
      </c>
      <c r="Z148" s="23">
        <f t="shared" si="85"/>
        <v>50</v>
      </c>
      <c r="AA148" s="23">
        <f t="shared" si="85"/>
        <v>50</v>
      </c>
      <c r="AB148" s="23">
        <f t="shared" si="85"/>
        <v>50</v>
      </c>
      <c r="AC148" s="23">
        <f t="shared" si="85"/>
        <v>50</v>
      </c>
      <c r="AD148" s="23">
        <f t="shared" si="85"/>
        <v>50</v>
      </c>
      <c r="AE148" s="23">
        <f t="shared" si="85"/>
        <v>50</v>
      </c>
      <c r="AF148" s="23">
        <f t="shared" si="85"/>
        <v>50</v>
      </c>
      <c r="AG148" s="23">
        <f t="shared" si="85"/>
        <v>50</v>
      </c>
      <c r="AH148" s="23">
        <f t="shared" si="85"/>
        <v>50</v>
      </c>
      <c r="AI148" s="23">
        <f t="shared" si="85"/>
        <v>50</v>
      </c>
      <c r="AK148" s="23">
        <f>COUNT(AK61:AK110)</f>
        <v>50</v>
      </c>
      <c r="AL148" s="23">
        <f>COUNT(AL61:AL110)</f>
        <v>50</v>
      </c>
      <c r="AM148" s="23">
        <f>COUNT(AM61:AM110)</f>
        <v>50</v>
      </c>
    </row>
    <row r="149" spans="2:39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R149" s="15"/>
      <c r="AK149" s="3"/>
      <c r="AL149" s="3"/>
      <c r="AM149" s="3"/>
    </row>
    <row r="150" spans="1:39" ht="12.75">
      <c r="A150" t="s">
        <v>33</v>
      </c>
      <c r="B150" s="21">
        <f>+A81</f>
        <v>1971</v>
      </c>
      <c r="C150" s="21">
        <f>+A110</f>
        <v>2000</v>
      </c>
      <c r="D150" s="21">
        <f>+C150-B150+1</f>
        <v>30</v>
      </c>
      <c r="T150" s="4"/>
      <c r="U150" s="4"/>
      <c r="AK150" s="3"/>
      <c r="AL150" s="3"/>
      <c r="AM150" s="3"/>
    </row>
    <row r="151" spans="1:39" ht="12.75">
      <c r="A151" s="15" t="s">
        <v>34</v>
      </c>
      <c r="B151" s="3">
        <f aca="true" t="shared" si="86" ref="B151:N151">AVERAGE(B81:B110)</f>
        <v>17.31333333333333</v>
      </c>
      <c r="C151" s="3">
        <f t="shared" si="86"/>
        <v>23.296666666666674</v>
      </c>
      <c r="D151" s="3">
        <f t="shared" si="86"/>
        <v>32.53333333333333</v>
      </c>
      <c r="E151" s="3">
        <f t="shared" si="86"/>
        <v>43.28999999999999</v>
      </c>
      <c r="F151" s="3">
        <f t="shared" si="86"/>
        <v>53.95666666666667</v>
      </c>
      <c r="G151" s="3">
        <f t="shared" si="86"/>
        <v>63.18333333333332</v>
      </c>
      <c r="H151" s="3">
        <f t="shared" si="86"/>
        <v>69.01</v>
      </c>
      <c r="I151" s="3">
        <f t="shared" si="86"/>
        <v>67.59333333333335</v>
      </c>
      <c r="J151" s="3">
        <f t="shared" si="86"/>
        <v>57.25666666666667</v>
      </c>
      <c r="K151" s="3">
        <f t="shared" si="86"/>
        <v>45.54333333333333</v>
      </c>
      <c r="L151" s="3">
        <f t="shared" si="86"/>
        <v>30.199999999999996</v>
      </c>
      <c r="M151" s="3">
        <f t="shared" si="86"/>
        <v>20.240000000000002</v>
      </c>
      <c r="N151" s="3">
        <f t="shared" si="86"/>
        <v>43.61333333333332</v>
      </c>
      <c r="O151" s="3">
        <f>AVERAGE(B151:M151)</f>
        <v>43.61805555555555</v>
      </c>
      <c r="P151" s="3">
        <f>AVERAGE(P81:P110)</f>
        <v>43.61805555555556</v>
      </c>
      <c r="Q151" s="3">
        <f>AVERAGE(Q81:Q110)</f>
        <v>-0.004722222222224322</v>
      </c>
      <c r="R151" s="3">
        <f>AVERAGE(R81:R110)</f>
        <v>69.58333333333333</v>
      </c>
      <c r="S151" s="3">
        <f>AVERAGE(S81:S110)</f>
        <v>14.573333333333332</v>
      </c>
      <c r="T151" s="4"/>
      <c r="U151" s="4"/>
      <c r="V151" s="19">
        <f>AVERAGE(V71:V100)</f>
        <v>42.66888888888889</v>
      </c>
      <c r="W151" s="19">
        <f aca="true" t="shared" si="87" ref="W151:AI151">AVERAGE(W71:W100)</f>
        <v>42.68644444444445</v>
      </c>
      <c r="X151" s="19">
        <f t="shared" si="87"/>
        <v>66.72666666666666</v>
      </c>
      <c r="Y151" s="19">
        <f t="shared" si="87"/>
        <v>66.70377777777779</v>
      </c>
      <c r="Z151" s="19">
        <f t="shared" si="87"/>
        <v>44.565555555555555</v>
      </c>
      <c r="AA151" s="19">
        <f t="shared" si="87"/>
        <v>44.50488888888889</v>
      </c>
      <c r="AB151" s="19">
        <f t="shared" si="87"/>
        <v>19.354444444444443</v>
      </c>
      <c r="AC151" s="19">
        <f t="shared" si="87"/>
        <v>19.487333333333332</v>
      </c>
      <c r="AD151" s="19">
        <f t="shared" si="87"/>
        <v>43.3265</v>
      </c>
      <c r="AE151" s="19">
        <f t="shared" si="87"/>
        <v>58.96277777777778</v>
      </c>
      <c r="AF151" s="19">
        <f t="shared" si="87"/>
        <v>58.968222222222224</v>
      </c>
      <c r="AG151" s="19">
        <f t="shared" si="87"/>
        <v>27.69166666666667</v>
      </c>
      <c r="AH151" s="19">
        <f t="shared" si="87"/>
        <v>27.73955555555555</v>
      </c>
      <c r="AI151" s="19">
        <f t="shared" si="87"/>
        <v>43.35222222222223</v>
      </c>
      <c r="AK151" s="3">
        <f>AVERAGE(AK81:AK110)</f>
        <v>38.92888888888889</v>
      </c>
      <c r="AL151" s="3">
        <f>AVERAGE(AL81:AL110)</f>
        <v>48.30722222222223</v>
      </c>
      <c r="AM151" s="3">
        <f>AVERAGE(AM81:AM110)</f>
        <v>43.641944444444455</v>
      </c>
    </row>
    <row r="152" spans="1:39" ht="12.75">
      <c r="A152" t="s">
        <v>35</v>
      </c>
      <c r="B152" s="3">
        <f aca="true" t="shared" si="88" ref="B152:N152">MEDIAN(B81:B110)</f>
        <v>17.5</v>
      </c>
      <c r="C152" s="3">
        <f t="shared" si="88"/>
        <v>23.9</v>
      </c>
      <c r="D152" s="3">
        <f t="shared" si="88"/>
        <v>32.75</v>
      </c>
      <c r="E152" s="3">
        <f t="shared" si="88"/>
        <v>44</v>
      </c>
      <c r="F152" s="3">
        <f t="shared" si="88"/>
        <v>53.7</v>
      </c>
      <c r="G152" s="3">
        <f t="shared" si="88"/>
        <v>62.849999999999994</v>
      </c>
      <c r="H152" s="3">
        <f t="shared" si="88"/>
        <v>69.35</v>
      </c>
      <c r="I152" s="3">
        <f t="shared" si="88"/>
        <v>68.1</v>
      </c>
      <c r="J152" s="3">
        <f t="shared" si="88"/>
        <v>57.05</v>
      </c>
      <c r="K152" s="3">
        <f t="shared" si="88"/>
        <v>46.150000000000006</v>
      </c>
      <c r="L152" s="3">
        <f t="shared" si="88"/>
        <v>30.35</v>
      </c>
      <c r="M152" s="3">
        <f t="shared" si="88"/>
        <v>22</v>
      </c>
      <c r="N152" s="3">
        <f t="shared" si="88"/>
        <v>43.95</v>
      </c>
      <c r="O152" s="3"/>
      <c r="P152" s="3">
        <f>MEDIAN(P81:P110)</f>
        <v>43.94166666666666</v>
      </c>
      <c r="Q152" s="3">
        <f>MEDIAN(Q81:Q110)</f>
        <v>-0.00833333333333286</v>
      </c>
      <c r="R152" s="3">
        <f>MEDIAN(R81:R110)</f>
        <v>69.7</v>
      </c>
      <c r="S152" s="3">
        <f>MEDIAN(S81:S110)</f>
        <v>14.75</v>
      </c>
      <c r="T152" s="4"/>
      <c r="U152" s="4"/>
      <c r="V152" s="16">
        <f>MEDIAN(V71:V100)</f>
        <v>42.53333333333333</v>
      </c>
      <c r="W152" s="16">
        <f aca="true" t="shared" si="89" ref="W152:AI152">MEDIAN(W71:W100)</f>
        <v>42.28</v>
      </c>
      <c r="X152" s="16">
        <f t="shared" si="89"/>
        <v>66.6</v>
      </c>
      <c r="Y152" s="16">
        <f t="shared" si="89"/>
        <v>66.65333333333334</v>
      </c>
      <c r="Z152" s="16">
        <f t="shared" si="89"/>
        <v>44.55</v>
      </c>
      <c r="AA152" s="16">
        <f t="shared" si="89"/>
        <v>44.60333333333334</v>
      </c>
      <c r="AB152" s="16">
        <f t="shared" si="89"/>
        <v>19.93333333333333</v>
      </c>
      <c r="AC152" s="16">
        <f t="shared" si="89"/>
        <v>19.516666666666666</v>
      </c>
      <c r="AD152" s="16">
        <f t="shared" si="89"/>
        <v>43.13166666666666</v>
      </c>
      <c r="AE152" s="16">
        <f t="shared" si="89"/>
        <v>58.733333333333334</v>
      </c>
      <c r="AF152" s="16">
        <f t="shared" si="89"/>
        <v>58.91333333333333</v>
      </c>
      <c r="AG152" s="16">
        <f t="shared" si="89"/>
        <v>27.816666666666666</v>
      </c>
      <c r="AH152" s="16">
        <f t="shared" si="89"/>
        <v>27.894999999999996</v>
      </c>
      <c r="AI152" s="16">
        <f t="shared" si="89"/>
        <v>43.25416666666666</v>
      </c>
      <c r="AK152" s="3">
        <f>MEDIAN(AK81:AK110)</f>
        <v>38.94166666666667</v>
      </c>
      <c r="AL152" s="3">
        <f>MEDIAN(AL81:AL110)</f>
        <v>48.69166666666666</v>
      </c>
      <c r="AM152" s="3">
        <f>MEDIAN(AM81:AM110)</f>
        <v>43.579166666666666</v>
      </c>
    </row>
    <row r="153" spans="1:39" ht="12.75">
      <c r="A153" t="s">
        <v>36</v>
      </c>
      <c r="B153" s="3">
        <f>MODE(B81:B110)</f>
        <v>14.9</v>
      </c>
      <c r="C153" s="3">
        <f aca="true" t="shared" si="90" ref="C153:N153">MODE(C81:C110)</f>
        <v>21.8</v>
      </c>
      <c r="D153" s="3">
        <f t="shared" si="90"/>
        <v>29.5</v>
      </c>
      <c r="E153" s="3">
        <f t="shared" si="90"/>
        <v>40.2</v>
      </c>
      <c r="F153" s="3">
        <f t="shared" si="90"/>
        <v>52.6</v>
      </c>
      <c r="G153" s="3">
        <f t="shared" si="90"/>
        <v>64.1</v>
      </c>
      <c r="H153" s="3">
        <f t="shared" si="90"/>
        <v>68.6</v>
      </c>
      <c r="I153" s="3">
        <f t="shared" si="90"/>
        <v>70.1</v>
      </c>
      <c r="J153" s="3">
        <f t="shared" si="90"/>
        <v>55.2</v>
      </c>
      <c r="K153" s="3">
        <f t="shared" si="90"/>
        <v>46.3</v>
      </c>
      <c r="L153" s="3">
        <f t="shared" si="90"/>
        <v>27</v>
      </c>
      <c r="M153" s="3" t="e">
        <f t="shared" si="90"/>
        <v>#N/A</v>
      </c>
      <c r="N153" s="3">
        <f t="shared" si="90"/>
        <v>44.3</v>
      </c>
      <c r="O153" s="3"/>
      <c r="P153" s="3" t="e">
        <f>MODE(P81:P110)</f>
        <v>#N/A</v>
      </c>
      <c r="Q153" s="3">
        <f>MODE(Q81:Q110)</f>
        <v>-0.033333333333338544</v>
      </c>
      <c r="R153" s="3">
        <f>MODE(R81:R110)</f>
        <v>70.5</v>
      </c>
      <c r="S153" s="3">
        <f>MODE(S81:S110)</f>
        <v>14</v>
      </c>
      <c r="T153" s="4"/>
      <c r="U153" s="4"/>
      <c r="V153" s="16" t="e">
        <f>MODE(V71:V100)</f>
        <v>#N/A</v>
      </c>
      <c r="W153" s="16" t="e">
        <f aca="true" t="shared" si="91" ref="W153:AI153">MODE(W71:W100)</f>
        <v>#N/A</v>
      </c>
      <c r="X153" s="16">
        <f t="shared" si="91"/>
        <v>65.39999999999999</v>
      </c>
      <c r="Y153" s="16">
        <f t="shared" si="91"/>
        <v>66.65333333333334</v>
      </c>
      <c r="Z153" s="16">
        <f t="shared" si="91"/>
        <v>45.333333333333336</v>
      </c>
      <c r="AA153" s="16">
        <f t="shared" si="91"/>
        <v>44.36666666666667</v>
      </c>
      <c r="AB153" s="16">
        <f t="shared" si="91"/>
        <v>20.900000000000002</v>
      </c>
      <c r="AC153" s="16" t="e">
        <f t="shared" si="91"/>
        <v>#N/A</v>
      </c>
      <c r="AD153" s="16" t="e">
        <f t="shared" si="91"/>
        <v>#N/A</v>
      </c>
      <c r="AE153" s="16">
        <f t="shared" si="91"/>
        <v>58.46666666666667</v>
      </c>
      <c r="AF153" s="16" t="e">
        <f t="shared" si="91"/>
        <v>#N/A</v>
      </c>
      <c r="AG153" s="16">
        <f t="shared" si="91"/>
        <v>30.2</v>
      </c>
      <c r="AH153" s="16" t="e">
        <f t="shared" si="91"/>
        <v>#N/A</v>
      </c>
      <c r="AI153" s="16" t="e">
        <f t="shared" si="91"/>
        <v>#N/A</v>
      </c>
      <c r="AK153" s="3" t="e">
        <f>MODE(AK81:AK110)</f>
        <v>#N/A</v>
      </c>
      <c r="AL153" s="3">
        <f>MODE(AL81:AL110)</f>
        <v>49.85</v>
      </c>
      <c r="AM153" s="3" t="e">
        <f>MODE(AM81:AM110)</f>
        <v>#N/A</v>
      </c>
    </row>
    <row r="154" spans="1:39" ht="12.75">
      <c r="A154" s="15" t="s">
        <v>37</v>
      </c>
      <c r="B154" s="3">
        <f aca="true" t="shared" si="92" ref="B154:N154">STDEVP(B81:B110)</f>
        <v>5.9372122152479125</v>
      </c>
      <c r="C154" s="3">
        <f t="shared" si="92"/>
        <v>6.096637506764576</v>
      </c>
      <c r="D154" s="3">
        <f t="shared" si="92"/>
        <v>3.4648071936095746</v>
      </c>
      <c r="E154" s="3">
        <f t="shared" si="92"/>
        <v>3.0527965321434443</v>
      </c>
      <c r="F154" s="3">
        <f t="shared" si="92"/>
        <v>2.3956465144551577</v>
      </c>
      <c r="G154" s="3">
        <f t="shared" si="92"/>
        <v>2.51025673764446</v>
      </c>
      <c r="H154" s="3">
        <f t="shared" si="92"/>
        <v>2.2941011311618986</v>
      </c>
      <c r="I154" s="3">
        <f t="shared" si="92"/>
        <v>2.404153812790371</v>
      </c>
      <c r="J154" s="3">
        <f t="shared" si="92"/>
        <v>2.6597848701645668</v>
      </c>
      <c r="K154" s="3">
        <f t="shared" si="92"/>
        <v>1.5467564629105366</v>
      </c>
      <c r="L154" s="3">
        <f t="shared" si="92"/>
        <v>4.412859994757761</v>
      </c>
      <c r="M154" s="3">
        <f t="shared" si="92"/>
        <v>5.39682622782439</v>
      </c>
      <c r="N154" s="3">
        <f t="shared" si="92"/>
        <v>1.5808717707505762</v>
      </c>
      <c r="O154" s="3"/>
      <c r="P154" s="3">
        <f>STDEVP(P81:P110)</f>
        <v>1.5796171056989767</v>
      </c>
      <c r="Q154" s="3">
        <f>STDEVP(Q81:Q110)</f>
        <v>0.027779166631948744</v>
      </c>
      <c r="R154" s="3">
        <f>STDEVP(R81:R110)</f>
        <v>2.0459852285768654</v>
      </c>
      <c r="S154" s="3">
        <f>STDEVP(S81:S110)</f>
        <v>4.733915457161817</v>
      </c>
      <c r="T154" s="4"/>
      <c r="U154" s="4"/>
      <c r="V154" s="3">
        <f>STDEVP(V71:V100)</f>
        <v>2.210428705416253</v>
      </c>
      <c r="W154" s="3">
        <f aca="true" t="shared" si="93" ref="W154:AI154">STDEVP(W71:W100)</f>
        <v>1.2423400659665351</v>
      </c>
      <c r="X154" s="3">
        <f t="shared" si="93"/>
        <v>1.2689861803526692</v>
      </c>
      <c r="Y154" s="3">
        <f t="shared" si="93"/>
        <v>0.5570469315504566</v>
      </c>
      <c r="Z154" s="3">
        <f t="shared" si="93"/>
        <v>2.0824572972959277</v>
      </c>
      <c r="AA154" s="3">
        <f t="shared" si="93"/>
        <v>0.9370686102128623</v>
      </c>
      <c r="AB154" s="3">
        <f t="shared" si="93"/>
        <v>3.6223532696130794</v>
      </c>
      <c r="AC154" s="3">
        <f t="shared" si="93"/>
        <v>1.3446721753866997</v>
      </c>
      <c r="AD154" s="3">
        <f t="shared" si="93"/>
        <v>0.6884423306221955</v>
      </c>
      <c r="AE154" s="3">
        <f t="shared" si="93"/>
        <v>1.2018402812889533</v>
      </c>
      <c r="AF154" s="3">
        <f t="shared" si="93"/>
        <v>0.6743763831667147</v>
      </c>
      <c r="AG154" s="3">
        <f t="shared" si="93"/>
        <v>2.257566495472795</v>
      </c>
      <c r="AH154" s="3">
        <f t="shared" si="93"/>
        <v>0.9007444383453426</v>
      </c>
      <c r="AI154" s="3">
        <f t="shared" si="93"/>
        <v>1.4788508009118706</v>
      </c>
      <c r="AK154" s="3">
        <f>STDEVP(AK81:AK110)</f>
        <v>2.4661596075428687</v>
      </c>
      <c r="AL154" s="3">
        <f>STDEVP(AL81:AL110)</f>
        <v>1.6554158218431418</v>
      </c>
      <c r="AM154" s="3">
        <f>STDEVP(AM81:AM110)</f>
        <v>1.5983983351007964</v>
      </c>
    </row>
    <row r="155" spans="1:39" ht="12.75">
      <c r="A155" s="22" t="s">
        <v>14</v>
      </c>
      <c r="B155" s="3">
        <f aca="true" t="shared" si="94" ref="B155:N155">MAX(B81:B110)</f>
        <v>26.6</v>
      </c>
      <c r="C155" s="3">
        <f t="shared" si="94"/>
        <v>32.1</v>
      </c>
      <c r="D155" s="3">
        <f t="shared" si="94"/>
        <v>40.5</v>
      </c>
      <c r="E155" s="3">
        <f t="shared" si="94"/>
        <v>49.5</v>
      </c>
      <c r="F155" s="3">
        <f t="shared" si="94"/>
        <v>58.3</v>
      </c>
      <c r="G155" s="3">
        <f t="shared" si="94"/>
        <v>71.6</v>
      </c>
      <c r="H155" s="3">
        <f t="shared" si="94"/>
        <v>72.4</v>
      </c>
      <c r="I155" s="3">
        <f t="shared" si="94"/>
        <v>73</v>
      </c>
      <c r="J155" s="3">
        <f t="shared" si="94"/>
        <v>63.7</v>
      </c>
      <c r="K155" s="3">
        <f t="shared" si="94"/>
        <v>48.5</v>
      </c>
      <c r="L155" s="3">
        <f t="shared" si="94"/>
        <v>40.4</v>
      </c>
      <c r="M155" s="3">
        <f t="shared" si="94"/>
        <v>28.4</v>
      </c>
      <c r="N155" s="3">
        <f t="shared" si="94"/>
        <v>46.3</v>
      </c>
      <c r="O155" s="3"/>
      <c r="P155" s="3">
        <f>MAX(P81:P110)</f>
        <v>46.34166666666667</v>
      </c>
      <c r="Q155" s="3">
        <f>MAX(Q81:Q110)</f>
        <v>0.04999999999999716</v>
      </c>
      <c r="R155" s="3">
        <f>MAX(R81:R110)</f>
        <v>73</v>
      </c>
      <c r="S155" s="3">
        <f>MAX(S81:S110)</f>
        <v>23.5</v>
      </c>
      <c r="T155" s="4">
        <f>MAX(T81:T110)</f>
        <v>12</v>
      </c>
      <c r="U155" s="4"/>
      <c r="V155" s="20">
        <f>MAX(V71:V100)</f>
        <v>46.79999999999999</v>
      </c>
      <c r="W155" s="20">
        <f aca="true" t="shared" si="95" ref="W155:AI155">MAX(W71:W100)</f>
        <v>45.41333333333333</v>
      </c>
      <c r="X155" s="20">
        <f t="shared" si="95"/>
        <v>70.63333333333334</v>
      </c>
      <c r="Y155" s="20">
        <f t="shared" si="95"/>
        <v>67.89333333333333</v>
      </c>
      <c r="Z155" s="20">
        <f t="shared" si="95"/>
        <v>50.26666666666667</v>
      </c>
      <c r="AA155" s="20">
        <f t="shared" si="95"/>
        <v>46.00000000000001</v>
      </c>
      <c r="AB155" s="20">
        <f t="shared" si="95"/>
        <v>26.400000000000002</v>
      </c>
      <c r="AC155" s="20">
        <f t="shared" si="95"/>
        <v>21.85333333333333</v>
      </c>
      <c r="AD155" s="20">
        <f t="shared" si="95"/>
        <v>44.958333333333336</v>
      </c>
      <c r="AE155" s="20">
        <f t="shared" si="95"/>
        <v>61.98333333333333</v>
      </c>
      <c r="AF155" s="20">
        <f t="shared" si="95"/>
        <v>60.519999999999996</v>
      </c>
      <c r="AG155" s="20">
        <f t="shared" si="95"/>
        <v>32.4</v>
      </c>
      <c r="AH155" s="20">
        <f t="shared" si="95"/>
        <v>29.53</v>
      </c>
      <c r="AI155" s="20">
        <f t="shared" si="95"/>
        <v>46.199999999999996</v>
      </c>
      <c r="AK155" s="3">
        <f>MAX(AK81:AK110)</f>
        <v>43.31666666666666</v>
      </c>
      <c r="AL155" s="3">
        <f>MAX(AL81:AL110)</f>
        <v>51.41666666666668</v>
      </c>
      <c r="AM155" s="3">
        <f>MAX(AM81:AM110)</f>
        <v>46.37499999999999</v>
      </c>
    </row>
    <row r="156" spans="1:39" ht="12.75">
      <c r="A156" s="22" t="s">
        <v>15</v>
      </c>
      <c r="B156" s="3">
        <f aca="true" t="shared" si="96" ref="B156:N156">MIN(B81:B110)</f>
        <v>2.7</v>
      </c>
      <c r="C156" s="3">
        <f t="shared" si="96"/>
        <v>10.3</v>
      </c>
      <c r="D156" s="3">
        <f t="shared" si="96"/>
        <v>25.3</v>
      </c>
      <c r="E156" s="3">
        <f t="shared" si="96"/>
        <v>36.6</v>
      </c>
      <c r="F156" s="3">
        <f t="shared" si="96"/>
        <v>50.1</v>
      </c>
      <c r="G156" s="3">
        <f t="shared" si="96"/>
        <v>58.5</v>
      </c>
      <c r="H156" s="3">
        <f t="shared" si="96"/>
        <v>62.8</v>
      </c>
      <c r="I156" s="3">
        <f t="shared" si="96"/>
        <v>63.6</v>
      </c>
      <c r="J156" s="3">
        <f t="shared" si="96"/>
        <v>52.7</v>
      </c>
      <c r="K156" s="3">
        <f t="shared" si="96"/>
        <v>42.6</v>
      </c>
      <c r="L156" s="3">
        <f t="shared" si="96"/>
        <v>17.3</v>
      </c>
      <c r="M156" s="3">
        <f t="shared" si="96"/>
        <v>4.3</v>
      </c>
      <c r="N156" s="3">
        <f t="shared" si="96"/>
        <v>41.1</v>
      </c>
      <c r="O156" s="3"/>
      <c r="P156" s="3">
        <f>MIN(P81:P110)</f>
        <v>41.108333333333334</v>
      </c>
      <c r="Q156" s="3">
        <f>MIN(Q81:Q110)</f>
        <v>-0.041666666666671404</v>
      </c>
      <c r="R156" s="3">
        <f>MIN(R81:R110)</f>
        <v>63.7</v>
      </c>
      <c r="S156" s="3">
        <f>MIN(S81:S110)</f>
        <v>2.7</v>
      </c>
      <c r="T156" s="4">
        <f>MIN(T81:T110)</f>
        <v>12</v>
      </c>
      <c r="U156" s="4"/>
      <c r="V156" s="20">
        <f>MIN(V71:V100)</f>
        <v>38.36666666666667</v>
      </c>
      <c r="W156" s="20">
        <f aca="true" t="shared" si="97" ref="W156:AI156">MIN(W71:W100)</f>
        <v>41.06666666666667</v>
      </c>
      <c r="X156" s="20">
        <f t="shared" si="97"/>
        <v>64.8</v>
      </c>
      <c r="Y156" s="20">
        <f t="shared" si="97"/>
        <v>65.55333333333333</v>
      </c>
      <c r="Z156" s="20">
        <f t="shared" si="97"/>
        <v>38.03333333333334</v>
      </c>
      <c r="AA156" s="20">
        <f t="shared" si="97"/>
        <v>42.38666666666666</v>
      </c>
      <c r="AB156" s="20">
        <f t="shared" si="97"/>
        <v>9.466666666666667</v>
      </c>
      <c r="AC156" s="20">
        <f t="shared" si="97"/>
        <v>17.26</v>
      </c>
      <c r="AD156" s="20">
        <f t="shared" si="97"/>
        <v>42.33166666666666</v>
      </c>
      <c r="AE156" s="20">
        <f t="shared" si="97"/>
        <v>56.54999999999999</v>
      </c>
      <c r="AF156" s="20">
        <f t="shared" si="97"/>
        <v>57.713333333333324</v>
      </c>
      <c r="AG156" s="20">
        <f t="shared" si="97"/>
        <v>21.833333333333332</v>
      </c>
      <c r="AH156" s="20">
        <f t="shared" si="97"/>
        <v>26.160000000000004</v>
      </c>
      <c r="AI156" s="20">
        <f t="shared" si="97"/>
        <v>40.15</v>
      </c>
      <c r="AK156" s="3">
        <f>MIN(AK81:AK110)</f>
        <v>33.31666666666667</v>
      </c>
      <c r="AL156" s="3">
        <f>MIN(AL81:AL110)</f>
        <v>44.199999999999996</v>
      </c>
      <c r="AM156" s="3">
        <f>MIN(AM81:AM110)</f>
        <v>39.93333333333334</v>
      </c>
    </row>
    <row r="157" spans="1:39" ht="12.75">
      <c r="A157" s="22" t="s">
        <v>42</v>
      </c>
      <c r="B157" s="23">
        <f>COUNT(B81:B110)</f>
        <v>30</v>
      </c>
      <c r="C157" s="23">
        <f aca="true" t="shared" si="98" ref="C157:N157">COUNT(C81:C110)</f>
        <v>30</v>
      </c>
      <c r="D157" s="23">
        <f t="shared" si="98"/>
        <v>30</v>
      </c>
      <c r="E157" s="23">
        <f t="shared" si="98"/>
        <v>30</v>
      </c>
      <c r="F157" s="23">
        <f t="shared" si="98"/>
        <v>30</v>
      </c>
      <c r="G157" s="23">
        <f t="shared" si="98"/>
        <v>30</v>
      </c>
      <c r="H157" s="23">
        <f t="shared" si="98"/>
        <v>30</v>
      </c>
      <c r="I157" s="23">
        <f t="shared" si="98"/>
        <v>30</v>
      </c>
      <c r="J157" s="23">
        <f t="shared" si="98"/>
        <v>30</v>
      </c>
      <c r="K157" s="23">
        <f t="shared" si="98"/>
        <v>30</v>
      </c>
      <c r="L157" s="23">
        <f t="shared" si="98"/>
        <v>30</v>
      </c>
      <c r="M157" s="23">
        <f t="shared" si="98"/>
        <v>30</v>
      </c>
      <c r="N157" s="23">
        <f t="shared" si="98"/>
        <v>30</v>
      </c>
      <c r="O157" s="3"/>
      <c r="P157" s="23">
        <f>COUNT(P81:P110)</f>
        <v>30</v>
      </c>
      <c r="Q157" s="23">
        <f>COUNT(Q81:Q110)</f>
        <v>30</v>
      </c>
      <c r="R157" s="23">
        <f>COUNT(R81:R110)</f>
        <v>30</v>
      </c>
      <c r="S157" s="23">
        <f>COUNT(S81:S110)</f>
        <v>30</v>
      </c>
      <c r="T157" s="23">
        <f>COUNT(T81:T110)</f>
        <v>30</v>
      </c>
      <c r="U157" s="24"/>
      <c r="V157" s="23">
        <f aca="true" t="shared" si="99" ref="V157:AI157">COUNT(V81:V110)</f>
        <v>30</v>
      </c>
      <c r="W157" s="23">
        <f t="shared" si="99"/>
        <v>30</v>
      </c>
      <c r="X157" s="23">
        <f t="shared" si="99"/>
        <v>30</v>
      </c>
      <c r="Y157" s="23">
        <f t="shared" si="99"/>
        <v>30</v>
      </c>
      <c r="Z157" s="23">
        <f t="shared" si="99"/>
        <v>30</v>
      </c>
      <c r="AA157" s="23">
        <f t="shared" si="99"/>
        <v>30</v>
      </c>
      <c r="AB157" s="23">
        <f t="shared" si="99"/>
        <v>30</v>
      </c>
      <c r="AC157" s="23">
        <f t="shared" si="99"/>
        <v>30</v>
      </c>
      <c r="AD157" s="23">
        <f t="shared" si="99"/>
        <v>30</v>
      </c>
      <c r="AE157" s="23">
        <f t="shared" si="99"/>
        <v>30</v>
      </c>
      <c r="AF157" s="23">
        <f t="shared" si="99"/>
        <v>30</v>
      </c>
      <c r="AG157" s="23">
        <f t="shared" si="99"/>
        <v>30</v>
      </c>
      <c r="AH157" s="23">
        <f t="shared" si="99"/>
        <v>30</v>
      </c>
      <c r="AI157" s="23">
        <f t="shared" si="99"/>
        <v>30</v>
      </c>
      <c r="AK157" s="23">
        <f>COUNT(AK81:AK110)</f>
        <v>30</v>
      </c>
      <c r="AL157" s="23">
        <f>COUNT(AL81:AL110)</f>
        <v>30</v>
      </c>
      <c r="AM157" s="23">
        <f>COUNT(AM81:AM110)</f>
        <v>30</v>
      </c>
    </row>
    <row r="158" spans="1:39" ht="12.75">
      <c r="A158" s="22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R158" s="15"/>
      <c r="S158" s="15"/>
      <c r="T158" s="4"/>
      <c r="U158" s="4"/>
      <c r="AK158" s="3"/>
      <c r="AL158" s="3"/>
      <c r="AM158" s="3"/>
    </row>
    <row r="159" spans="1:39" ht="12.75">
      <c r="A159" t="s">
        <v>33</v>
      </c>
      <c r="B159" s="21">
        <f>+A71</f>
        <v>1961</v>
      </c>
      <c r="C159" s="21">
        <f>+A100</f>
        <v>1990</v>
      </c>
      <c r="D159" s="21">
        <f>+C159-B159+1</f>
        <v>30</v>
      </c>
      <c r="S159" s="15"/>
      <c r="T159" s="4"/>
      <c r="U159" s="4"/>
      <c r="AK159" s="3"/>
      <c r="AL159" s="3"/>
      <c r="AM159" s="3"/>
    </row>
    <row r="160" spans="1:39" ht="12.75">
      <c r="A160" s="15" t="s">
        <v>34</v>
      </c>
      <c r="B160" s="3">
        <f>AVERAGE(B71:B100)</f>
        <v>16.486666666666668</v>
      </c>
      <c r="C160" s="3">
        <f aca="true" t="shared" si="100" ref="C160:N160">AVERAGE(C71:C100)</f>
        <v>22.2</v>
      </c>
      <c r="D160" s="3">
        <f t="shared" si="100"/>
        <v>31.230000000000004</v>
      </c>
      <c r="E160" s="3">
        <f t="shared" si="100"/>
        <v>43.05000000000002</v>
      </c>
      <c r="F160" s="3">
        <f t="shared" si="100"/>
        <v>53.726666666666674</v>
      </c>
      <c r="G160" s="3">
        <f t="shared" si="100"/>
        <v>63.186666666666675</v>
      </c>
      <c r="H160" s="3">
        <f t="shared" si="100"/>
        <v>69.55</v>
      </c>
      <c r="I160" s="3">
        <f t="shared" si="100"/>
        <v>67.44333333333334</v>
      </c>
      <c r="J160" s="3">
        <f t="shared" si="100"/>
        <v>56.819999999999986</v>
      </c>
      <c r="K160" s="3">
        <f t="shared" si="100"/>
        <v>45.929999999999986</v>
      </c>
      <c r="L160" s="3">
        <f t="shared" si="100"/>
        <v>30.946666666666662</v>
      </c>
      <c r="M160" s="3">
        <f t="shared" si="100"/>
        <v>19.433333333333334</v>
      </c>
      <c r="N160" s="3">
        <f t="shared" si="100"/>
        <v>43.32666666666667</v>
      </c>
      <c r="O160" s="3">
        <f>AVERAGE(B160:M160)</f>
        <v>43.33361111111111</v>
      </c>
      <c r="P160" s="3">
        <f>AVERAGE(P71:P100)</f>
        <v>43.33361111111112</v>
      </c>
      <c r="Q160" s="3">
        <f>AVERAGE(Q71:Q100)</f>
        <v>-0.006944444444446181</v>
      </c>
      <c r="R160" s="3">
        <f>AVERAGE(R71:R100)</f>
        <v>70.09666666666665</v>
      </c>
      <c r="S160" s="3">
        <f>AVERAGE(S71:S100)</f>
        <v>13.85</v>
      </c>
      <c r="T160" s="4"/>
      <c r="U160" s="4"/>
      <c r="V160" s="19">
        <f aca="true" t="shared" si="101" ref="V160:AI160">AVERAGE(V81:V110)</f>
        <v>43.26</v>
      </c>
      <c r="W160" s="19">
        <f t="shared" si="101"/>
        <v>43.16422222222222</v>
      </c>
      <c r="X160" s="19">
        <f t="shared" si="101"/>
        <v>66.59555555555555</v>
      </c>
      <c r="Y160" s="19">
        <f t="shared" si="101"/>
        <v>66.63644444444445</v>
      </c>
      <c r="Z160" s="19">
        <f t="shared" si="101"/>
        <v>44.333333333333336</v>
      </c>
      <c r="AA160" s="19">
        <f t="shared" si="101"/>
        <v>44.37933333333333</v>
      </c>
      <c r="AB160" s="19">
        <f t="shared" si="101"/>
        <v>20.317777777777778</v>
      </c>
      <c r="AC160" s="19">
        <f t="shared" si="101"/>
        <v>20.42377777777778</v>
      </c>
      <c r="AD160" s="19">
        <f t="shared" si="101"/>
        <v>43.62022222222223</v>
      </c>
      <c r="AE160" s="19">
        <f t="shared" si="101"/>
        <v>59.048333333333325</v>
      </c>
      <c r="AF160" s="19">
        <f t="shared" si="101"/>
        <v>59.081999999999994</v>
      </c>
      <c r="AG160" s="19">
        <f t="shared" si="101"/>
        <v>28.220555555555556</v>
      </c>
      <c r="AH160" s="19">
        <f t="shared" si="101"/>
        <v>28.230999999999995</v>
      </c>
      <c r="AI160" s="19">
        <f t="shared" si="101"/>
        <v>43.66833333333332</v>
      </c>
      <c r="AK160" s="3">
        <f>AVERAGE(AK71:AK100)</f>
        <v>38.31333333333334</v>
      </c>
      <c r="AL160" s="3">
        <f>AVERAGE(AL71:AL100)</f>
        <v>48.35388888888888</v>
      </c>
      <c r="AM160" s="3">
        <f>AVERAGE(AM71:AM100)</f>
        <v>43.33833333333333</v>
      </c>
    </row>
    <row r="161" spans="1:39" ht="12.75">
      <c r="A161" t="s">
        <v>35</v>
      </c>
      <c r="B161" s="3">
        <f aca="true" t="shared" si="102" ref="B161:N161">MEDIAN(B71:B100)</f>
        <v>15.65</v>
      </c>
      <c r="C161" s="3">
        <f t="shared" si="102"/>
        <v>21.950000000000003</v>
      </c>
      <c r="D161" s="3">
        <f t="shared" si="102"/>
        <v>32</v>
      </c>
      <c r="E161" s="3">
        <f t="shared" si="102"/>
        <v>43.3</v>
      </c>
      <c r="F161" s="3">
        <f t="shared" si="102"/>
        <v>53.65</v>
      </c>
      <c r="G161" s="3">
        <f t="shared" si="102"/>
        <v>62.7</v>
      </c>
      <c r="H161" s="3">
        <f t="shared" si="102"/>
        <v>69.55</v>
      </c>
      <c r="I161" s="3">
        <f t="shared" si="102"/>
        <v>67.5</v>
      </c>
      <c r="J161" s="3">
        <f t="shared" si="102"/>
        <v>56.85</v>
      </c>
      <c r="K161" s="3">
        <f t="shared" si="102"/>
        <v>46.2</v>
      </c>
      <c r="L161" s="3">
        <f t="shared" si="102"/>
        <v>31.35</v>
      </c>
      <c r="M161" s="3">
        <f t="shared" si="102"/>
        <v>19.799999999999997</v>
      </c>
      <c r="N161" s="3">
        <f t="shared" si="102"/>
        <v>43.2</v>
      </c>
      <c r="O161" s="3"/>
      <c r="P161" s="3">
        <f>MEDIAN(P71:P100)</f>
        <v>43.19166666666667</v>
      </c>
      <c r="Q161" s="3">
        <f>MEDIAN(Q71:Q100)</f>
        <v>-0.008333333333336412</v>
      </c>
      <c r="R161" s="3">
        <f>MEDIAN(R71:R100)</f>
        <v>70.45</v>
      </c>
      <c r="S161" s="3">
        <f>MEDIAN(S71:S100)</f>
        <v>14.15</v>
      </c>
      <c r="T161" s="4"/>
      <c r="U161" s="4"/>
      <c r="V161" s="16">
        <f aca="true" t="shared" si="103" ref="V161:AI161">MEDIAN(V81:V110)</f>
        <v>43.25</v>
      </c>
      <c r="W161" s="16">
        <f t="shared" si="103"/>
        <v>42.95666666666666</v>
      </c>
      <c r="X161" s="16">
        <f t="shared" si="103"/>
        <v>66.68333333333334</v>
      </c>
      <c r="Y161" s="16">
        <f t="shared" si="103"/>
        <v>66.66</v>
      </c>
      <c r="Z161" s="16">
        <f t="shared" si="103"/>
        <v>44.11666666666667</v>
      </c>
      <c r="AA161" s="16">
        <f t="shared" si="103"/>
        <v>44.36666666666667</v>
      </c>
      <c r="AB161" s="16">
        <f t="shared" si="103"/>
        <v>20.333333333333332</v>
      </c>
      <c r="AC161" s="16">
        <f t="shared" si="103"/>
        <v>20.686666666666667</v>
      </c>
      <c r="AD161" s="16">
        <f t="shared" si="103"/>
        <v>43.60583333333334</v>
      </c>
      <c r="AE161" s="16">
        <f t="shared" si="103"/>
        <v>58.84166666666667</v>
      </c>
      <c r="AF161" s="16">
        <f t="shared" si="103"/>
        <v>58.971666666666664</v>
      </c>
      <c r="AG161" s="16">
        <f t="shared" si="103"/>
        <v>27.816666666666666</v>
      </c>
      <c r="AH161" s="16">
        <f t="shared" si="103"/>
        <v>28.176666666666666</v>
      </c>
      <c r="AI161" s="16">
        <f t="shared" si="103"/>
        <v>43.61666666666667</v>
      </c>
      <c r="AK161" s="3">
        <f>MEDIAN(AK71:AK100)</f>
        <v>38.43333333333334</v>
      </c>
      <c r="AL161" s="3">
        <f>MEDIAN(AL71:AL100)</f>
        <v>48.65</v>
      </c>
      <c r="AM161" s="3">
        <f>MEDIAN(AM71:AM100)</f>
        <v>43.266666666666666</v>
      </c>
    </row>
    <row r="162" spans="1:39" ht="12.75">
      <c r="A162" t="s">
        <v>36</v>
      </c>
      <c r="B162" s="3">
        <f aca="true" t="shared" si="104" ref="B162:N162">MODE(B71:B100)</f>
        <v>21.1</v>
      </c>
      <c r="C162" s="3">
        <f t="shared" si="104"/>
        <v>17.5</v>
      </c>
      <c r="D162" s="3">
        <f t="shared" si="104"/>
        <v>29.5</v>
      </c>
      <c r="E162" s="3">
        <f t="shared" si="104"/>
        <v>43.3</v>
      </c>
      <c r="F162" s="3">
        <f t="shared" si="104"/>
        <v>52.9</v>
      </c>
      <c r="G162" s="3">
        <f t="shared" si="104"/>
        <v>61.4</v>
      </c>
      <c r="H162" s="3">
        <f t="shared" si="104"/>
        <v>68.3</v>
      </c>
      <c r="I162" s="3">
        <f t="shared" si="104"/>
        <v>70.5</v>
      </c>
      <c r="J162" s="3">
        <f t="shared" si="104"/>
        <v>55.2</v>
      </c>
      <c r="K162" s="3">
        <f t="shared" si="104"/>
        <v>46.6</v>
      </c>
      <c r="L162" s="3">
        <f t="shared" si="104"/>
        <v>29.3</v>
      </c>
      <c r="M162" s="3">
        <f t="shared" si="104"/>
        <v>21.3</v>
      </c>
      <c r="N162" s="3">
        <f t="shared" si="104"/>
        <v>43.3</v>
      </c>
      <c r="O162" s="3"/>
      <c r="P162" s="3" t="e">
        <f>MODE(P71:P100)</f>
        <v>#N/A</v>
      </c>
      <c r="Q162" s="3">
        <f>MODE(Q71:Q100)</f>
        <v>0</v>
      </c>
      <c r="R162" s="3">
        <f>MODE(R71:R100)</f>
        <v>70.5</v>
      </c>
      <c r="S162" s="3">
        <f>MODE(S71:S100)</f>
        <v>15</v>
      </c>
      <c r="T162" s="4"/>
      <c r="U162" s="4"/>
      <c r="V162" s="16" t="e">
        <f aca="true" t="shared" si="105" ref="V162:AI162">MODE(V81:V110)</f>
        <v>#N/A</v>
      </c>
      <c r="W162" s="16">
        <f t="shared" si="105"/>
        <v>44.08</v>
      </c>
      <c r="X162" s="16">
        <f t="shared" si="105"/>
        <v>66.76666666666667</v>
      </c>
      <c r="Y162" s="16">
        <f t="shared" si="105"/>
        <v>66.46</v>
      </c>
      <c r="Z162" s="16">
        <f t="shared" si="105"/>
        <v>44.1</v>
      </c>
      <c r="AA162" s="16">
        <f t="shared" si="105"/>
        <v>43.67333333333333</v>
      </c>
      <c r="AB162" s="16">
        <f t="shared" si="105"/>
        <v>20.333333333333332</v>
      </c>
      <c r="AC162" s="16" t="e">
        <f t="shared" si="105"/>
        <v>#N/A</v>
      </c>
      <c r="AD162" s="16" t="e">
        <f t="shared" si="105"/>
        <v>#N/A</v>
      </c>
      <c r="AE162" s="16" t="e">
        <f t="shared" si="105"/>
        <v>#N/A</v>
      </c>
      <c r="AF162" s="16">
        <f t="shared" si="105"/>
        <v>59.033333333333324</v>
      </c>
      <c r="AG162" s="16">
        <f t="shared" si="105"/>
        <v>27.816666666666666</v>
      </c>
      <c r="AH162" s="16" t="e">
        <f t="shared" si="105"/>
        <v>#N/A</v>
      </c>
      <c r="AI162" s="16" t="e">
        <f t="shared" si="105"/>
        <v>#N/A</v>
      </c>
      <c r="AK162" s="3">
        <f>MODE(AK71:AK100)</f>
        <v>38.666666666666664</v>
      </c>
      <c r="AL162" s="3">
        <f>MODE(AL71:AL100)</f>
        <v>49.93333333333333</v>
      </c>
      <c r="AM162" s="3">
        <f>MODE(AM71:AM100)</f>
        <v>44.825</v>
      </c>
    </row>
    <row r="163" spans="1:39" ht="12.75">
      <c r="A163" s="15" t="s">
        <v>37</v>
      </c>
      <c r="B163" s="3">
        <f aca="true" t="shared" si="106" ref="B163:N163">STDEVP(B71:B100)</f>
        <v>6.100695770884572</v>
      </c>
      <c r="C163" s="3">
        <f t="shared" si="106"/>
        <v>5.015908026801657</v>
      </c>
      <c r="D163" s="3">
        <f t="shared" si="106"/>
        <v>4.438629668414917</v>
      </c>
      <c r="E163" s="3">
        <f t="shared" si="106"/>
        <v>3.207777008043403</v>
      </c>
      <c r="F163" s="3">
        <f t="shared" si="106"/>
        <v>2.2678820271098346</v>
      </c>
      <c r="G163" s="3">
        <f t="shared" si="106"/>
        <v>2.582212660146571</v>
      </c>
      <c r="H163" s="3">
        <f t="shared" si="106"/>
        <v>1.7962460855906093</v>
      </c>
      <c r="I163" s="3">
        <f t="shared" si="106"/>
        <v>2.4453606868697135</v>
      </c>
      <c r="J163" s="3">
        <f t="shared" si="106"/>
        <v>3.139150628222235</v>
      </c>
      <c r="K163" s="3">
        <f t="shared" si="106"/>
        <v>2.6437536445996326</v>
      </c>
      <c r="L163" s="3">
        <f t="shared" si="106"/>
        <v>3.727084055338148</v>
      </c>
      <c r="M163" s="3">
        <f t="shared" si="106"/>
        <v>5.035959579751299</v>
      </c>
      <c r="N163" s="3">
        <f t="shared" si="106"/>
        <v>1.3824937211028467</v>
      </c>
      <c r="O163" s="3"/>
      <c r="P163" s="3">
        <f>STDEVP(P71:P100)</f>
        <v>1.394927124296671</v>
      </c>
      <c r="Q163" s="3">
        <f>STDEVP(Q71:Q100)</f>
        <v>0.027138476626007706</v>
      </c>
      <c r="R163" s="3">
        <f>STDEVP(R71:R100)</f>
        <v>1.577441669990845</v>
      </c>
      <c r="S163" s="3">
        <f>STDEVP(S71:S100)</f>
        <v>4.6972864507074705</v>
      </c>
      <c r="T163" s="4"/>
      <c r="U163" s="4"/>
      <c r="V163" s="3">
        <f aca="true" t="shared" si="107" ref="V163:AI163">STDEVP(V81:V110)</f>
        <v>2.291779189156711</v>
      </c>
      <c r="W163" s="3">
        <f t="shared" si="107"/>
        <v>1.1197585498117242</v>
      </c>
      <c r="X163" s="3">
        <f t="shared" si="107"/>
        <v>1.4451639233778983</v>
      </c>
      <c r="Y163" s="3">
        <f t="shared" si="107"/>
        <v>0.6971279351904464</v>
      </c>
      <c r="Z163" s="3">
        <f t="shared" si="107"/>
        <v>2.0447765430753333</v>
      </c>
      <c r="AA163" s="3">
        <f t="shared" si="107"/>
        <v>0.9304102639477777</v>
      </c>
      <c r="AB163" s="3">
        <f t="shared" si="107"/>
        <v>4.259209919198946</v>
      </c>
      <c r="AC163" s="3">
        <f t="shared" si="107"/>
        <v>1.616124934053388</v>
      </c>
      <c r="AD163" s="3">
        <f t="shared" si="107"/>
        <v>0.7173846188462638</v>
      </c>
      <c r="AE163" s="3">
        <f t="shared" si="107"/>
        <v>1.266588813397028</v>
      </c>
      <c r="AF163" s="3">
        <f t="shared" si="107"/>
        <v>0.6479275222389548</v>
      </c>
      <c r="AG163" s="3">
        <f t="shared" si="107"/>
        <v>2.565781533284407</v>
      </c>
      <c r="AH163" s="3">
        <f t="shared" si="107"/>
        <v>1.024130037316251</v>
      </c>
      <c r="AI163" s="3">
        <f t="shared" si="107"/>
        <v>1.594645844810545</v>
      </c>
      <c r="AK163" s="3">
        <f>STDEVP(AK71:AK100)</f>
        <v>2.353375825867505</v>
      </c>
      <c r="AL163" s="3">
        <f>STDEVP(AL71:AL100)</f>
        <v>1.406582957839374</v>
      </c>
      <c r="AM163" s="3">
        <f>STDEVP(AM71:AM100)</f>
        <v>1.397450721320307</v>
      </c>
    </row>
    <row r="164" spans="1:39" ht="12.75">
      <c r="A164" s="22" t="s">
        <v>14</v>
      </c>
      <c r="B164" s="3">
        <f aca="true" t="shared" si="108" ref="B164:N164">MAX(B71:B100)</f>
        <v>26.6</v>
      </c>
      <c r="C164" s="3">
        <f t="shared" si="108"/>
        <v>30.1</v>
      </c>
      <c r="D164" s="3">
        <f t="shared" si="108"/>
        <v>40.5</v>
      </c>
      <c r="E164" s="3">
        <f t="shared" si="108"/>
        <v>49.5</v>
      </c>
      <c r="F164" s="3">
        <f t="shared" si="108"/>
        <v>58.3</v>
      </c>
      <c r="G164" s="3">
        <f t="shared" si="108"/>
        <v>71.6</v>
      </c>
      <c r="H164" s="3">
        <f t="shared" si="108"/>
        <v>72.5</v>
      </c>
      <c r="I164" s="3">
        <f t="shared" si="108"/>
        <v>73</v>
      </c>
      <c r="J164" s="3">
        <f t="shared" si="108"/>
        <v>62.3</v>
      </c>
      <c r="K164" s="3">
        <f t="shared" si="108"/>
        <v>53.9</v>
      </c>
      <c r="L164" s="3">
        <f t="shared" si="108"/>
        <v>36.6</v>
      </c>
      <c r="M164" s="3">
        <f t="shared" si="108"/>
        <v>27.6</v>
      </c>
      <c r="N164" s="3">
        <f t="shared" si="108"/>
        <v>46.3</v>
      </c>
      <c r="O164" s="3"/>
      <c r="P164" s="3">
        <f>MAX(P71:P100)</f>
        <v>46.34166666666667</v>
      </c>
      <c r="Q164" s="3">
        <f>MAX(Q71:Q100)</f>
        <v>0.04999999999999716</v>
      </c>
      <c r="R164" s="3">
        <f>MAX(R71:R100)</f>
        <v>73</v>
      </c>
      <c r="S164" s="3">
        <f>MAX(S71:S100)</f>
        <v>23.5</v>
      </c>
      <c r="T164" s="4">
        <f>MAX(T71:T100)</f>
        <v>12</v>
      </c>
      <c r="U164" s="4"/>
      <c r="V164" s="20">
        <f aca="true" t="shared" si="109" ref="V164:AI164">MAX(V81:V110)</f>
        <v>46.79999999999999</v>
      </c>
      <c r="W164" s="20">
        <f t="shared" si="109"/>
        <v>45.41333333333333</v>
      </c>
      <c r="X164" s="20">
        <f t="shared" si="109"/>
        <v>70.63333333333334</v>
      </c>
      <c r="Y164" s="20">
        <f t="shared" si="109"/>
        <v>67.89333333333333</v>
      </c>
      <c r="Z164" s="20">
        <f t="shared" si="109"/>
        <v>48.166666666666664</v>
      </c>
      <c r="AA164" s="20">
        <f t="shared" si="109"/>
        <v>46.24</v>
      </c>
      <c r="AB164" s="20">
        <f t="shared" si="109"/>
        <v>27.63333333333333</v>
      </c>
      <c r="AC164" s="20">
        <f t="shared" si="109"/>
        <v>23.566666666666666</v>
      </c>
      <c r="AD164" s="20">
        <f t="shared" si="109"/>
        <v>44.958333333333336</v>
      </c>
      <c r="AE164" s="20">
        <f t="shared" si="109"/>
        <v>61.98333333333333</v>
      </c>
      <c r="AF164" s="20">
        <f t="shared" si="109"/>
        <v>60.519999999999996</v>
      </c>
      <c r="AG164" s="20">
        <f t="shared" si="109"/>
        <v>33.766666666666666</v>
      </c>
      <c r="AH164" s="20">
        <f t="shared" si="109"/>
        <v>30.196666666666665</v>
      </c>
      <c r="AI164" s="20">
        <f t="shared" si="109"/>
        <v>46.916666666666664</v>
      </c>
      <c r="AK164" s="3">
        <f>MAX(AK71:AK100)</f>
        <v>43.31666666666666</v>
      </c>
      <c r="AL164" s="3">
        <f>MAX(AL71:AL100)</f>
        <v>51.199999999999996</v>
      </c>
      <c r="AM164" s="3">
        <f>MAX(AM71:AM100)</f>
        <v>45.974999999999994</v>
      </c>
    </row>
    <row r="165" spans="1:39" ht="12.75">
      <c r="A165" s="22" t="s">
        <v>15</v>
      </c>
      <c r="B165" s="3">
        <f aca="true" t="shared" si="110" ref="B165:N165">MIN(B71:B100)</f>
        <v>2.7</v>
      </c>
      <c r="C165" s="3">
        <f t="shared" si="110"/>
        <v>10.3</v>
      </c>
      <c r="D165" s="3">
        <f t="shared" si="110"/>
        <v>19.1</v>
      </c>
      <c r="E165" s="3">
        <f t="shared" si="110"/>
        <v>36.6</v>
      </c>
      <c r="F165" s="3">
        <f t="shared" si="110"/>
        <v>49.8</v>
      </c>
      <c r="G165" s="3">
        <f t="shared" si="110"/>
        <v>58.3</v>
      </c>
      <c r="H165" s="3">
        <f t="shared" si="110"/>
        <v>65.4</v>
      </c>
      <c r="I165" s="3">
        <f t="shared" si="110"/>
        <v>63.6</v>
      </c>
      <c r="J165" s="3">
        <f t="shared" si="110"/>
        <v>47.4</v>
      </c>
      <c r="K165" s="3">
        <f t="shared" si="110"/>
        <v>39.2</v>
      </c>
      <c r="L165" s="3">
        <f t="shared" si="110"/>
        <v>17.3</v>
      </c>
      <c r="M165" s="3">
        <f t="shared" si="110"/>
        <v>4.3</v>
      </c>
      <c r="N165" s="3">
        <f t="shared" si="110"/>
        <v>41.1</v>
      </c>
      <c r="O165" s="3"/>
      <c r="P165" s="3">
        <f>MIN(P71:P100)</f>
        <v>41.116666666666674</v>
      </c>
      <c r="Q165" s="3">
        <f>MIN(Q71:Q100)</f>
        <v>-0.041666666666671404</v>
      </c>
      <c r="R165" s="3">
        <f>MIN(R71:R100)</f>
        <v>66.7</v>
      </c>
      <c r="S165" s="3">
        <f>MIN(S71:S100)</f>
        <v>2.7</v>
      </c>
      <c r="T165" s="4">
        <f>MIN(T71:T100)</f>
        <v>12</v>
      </c>
      <c r="U165" s="4"/>
      <c r="V165" s="20">
        <f aca="true" t="shared" si="111" ref="V165:AI165">MIN(V81:V110)</f>
        <v>38.4</v>
      </c>
      <c r="W165" s="20">
        <f t="shared" si="111"/>
        <v>41.39333333333333</v>
      </c>
      <c r="X165" s="20">
        <f t="shared" si="111"/>
        <v>62.133333333333326</v>
      </c>
      <c r="Y165" s="20">
        <f t="shared" si="111"/>
        <v>65.02000000000001</v>
      </c>
      <c r="Z165" s="20">
        <f t="shared" si="111"/>
        <v>38.03333333333334</v>
      </c>
      <c r="AA165" s="20">
        <f t="shared" si="111"/>
        <v>42.38666666666666</v>
      </c>
      <c r="AB165" s="20">
        <f t="shared" si="111"/>
        <v>9.466666666666667</v>
      </c>
      <c r="AC165" s="20">
        <f t="shared" si="111"/>
        <v>17.26</v>
      </c>
      <c r="AD165" s="20">
        <f t="shared" si="111"/>
        <v>42.574999999999996</v>
      </c>
      <c r="AE165" s="20">
        <f t="shared" si="111"/>
        <v>56.20000000000001</v>
      </c>
      <c r="AF165" s="20">
        <f t="shared" si="111"/>
        <v>58</v>
      </c>
      <c r="AG165" s="20">
        <f t="shared" si="111"/>
        <v>21.833333333333332</v>
      </c>
      <c r="AH165" s="20">
        <f t="shared" si="111"/>
        <v>26.35333333333333</v>
      </c>
      <c r="AI165" s="20">
        <f t="shared" si="111"/>
        <v>40.15</v>
      </c>
      <c r="AK165" s="3">
        <f>MIN(AK71:AK100)</f>
        <v>33.31666666666667</v>
      </c>
      <c r="AL165" s="3">
        <f>MIN(AL71:AL100)</f>
        <v>44.199999999999996</v>
      </c>
      <c r="AM165" s="3">
        <f>MIN(AM71:AM100)</f>
        <v>39.93333333333334</v>
      </c>
    </row>
    <row r="166" spans="1:39" ht="12.75">
      <c r="A166" s="22" t="s">
        <v>42</v>
      </c>
      <c r="B166" s="23">
        <f>COUNT(B71:B100)</f>
        <v>30</v>
      </c>
      <c r="C166" s="23">
        <f aca="true" t="shared" si="112" ref="C166:N166">COUNT(C71:C100)</f>
        <v>30</v>
      </c>
      <c r="D166" s="23">
        <f t="shared" si="112"/>
        <v>30</v>
      </c>
      <c r="E166" s="23">
        <f t="shared" si="112"/>
        <v>30</v>
      </c>
      <c r="F166" s="23">
        <f t="shared" si="112"/>
        <v>30</v>
      </c>
      <c r="G166" s="23">
        <f t="shared" si="112"/>
        <v>30</v>
      </c>
      <c r="H166" s="23">
        <f t="shared" si="112"/>
        <v>30</v>
      </c>
      <c r="I166" s="23">
        <f t="shared" si="112"/>
        <v>30</v>
      </c>
      <c r="J166" s="23">
        <f t="shared" si="112"/>
        <v>30</v>
      </c>
      <c r="K166" s="23">
        <f t="shared" si="112"/>
        <v>30</v>
      </c>
      <c r="L166" s="23">
        <f t="shared" si="112"/>
        <v>30</v>
      </c>
      <c r="M166" s="23">
        <f t="shared" si="112"/>
        <v>30</v>
      </c>
      <c r="N166" s="23">
        <f t="shared" si="112"/>
        <v>30</v>
      </c>
      <c r="O166" s="3"/>
      <c r="P166" s="23">
        <f>COUNT(P71:P100)</f>
        <v>30</v>
      </c>
      <c r="Q166" s="23">
        <f>COUNT(Q71:Q100)</f>
        <v>30</v>
      </c>
      <c r="R166" s="23">
        <f>COUNT(R71:R100)</f>
        <v>30</v>
      </c>
      <c r="S166" s="23">
        <f>COUNT(S71:S100)</f>
        <v>30</v>
      </c>
      <c r="T166" s="23">
        <f>COUNT(T71:T100)</f>
        <v>30</v>
      </c>
      <c r="U166" s="24"/>
      <c r="V166" s="23">
        <f aca="true" t="shared" si="113" ref="V166:AI166">COUNT(V71:V100)</f>
        <v>30</v>
      </c>
      <c r="W166" s="23">
        <f t="shared" si="113"/>
        <v>30</v>
      </c>
      <c r="X166" s="23">
        <f t="shared" si="113"/>
        <v>30</v>
      </c>
      <c r="Y166" s="23">
        <f t="shared" si="113"/>
        <v>30</v>
      </c>
      <c r="Z166" s="23">
        <f t="shared" si="113"/>
        <v>30</v>
      </c>
      <c r="AA166" s="23">
        <f t="shared" si="113"/>
        <v>30</v>
      </c>
      <c r="AB166" s="23">
        <f t="shared" si="113"/>
        <v>30</v>
      </c>
      <c r="AC166" s="23">
        <f t="shared" si="113"/>
        <v>30</v>
      </c>
      <c r="AD166" s="23">
        <f t="shared" si="113"/>
        <v>30</v>
      </c>
      <c r="AE166" s="23">
        <f t="shared" si="113"/>
        <v>30</v>
      </c>
      <c r="AF166" s="23">
        <f t="shared" si="113"/>
        <v>30</v>
      </c>
      <c r="AG166" s="23">
        <f t="shared" si="113"/>
        <v>30</v>
      </c>
      <c r="AH166" s="23">
        <f t="shared" si="113"/>
        <v>30</v>
      </c>
      <c r="AI166" s="23">
        <f t="shared" si="113"/>
        <v>30</v>
      </c>
      <c r="AK166" s="23">
        <f>COUNT(AK71:AK100)</f>
        <v>30</v>
      </c>
      <c r="AL166" s="23">
        <f>COUNT(AL71:AL100)</f>
        <v>30</v>
      </c>
      <c r="AM166" s="23">
        <f>COUNT(AM71:AM100)</f>
        <v>30</v>
      </c>
    </row>
    <row r="167" spans="2:39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R167" s="3"/>
      <c r="S167" s="20"/>
      <c r="T167" s="25"/>
      <c r="U167" s="25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K167" s="20"/>
      <c r="AL167" s="20"/>
      <c r="AM167" s="20"/>
    </row>
    <row r="168" spans="1:39" ht="12.75">
      <c r="A168" t="s">
        <v>33</v>
      </c>
      <c r="B168" s="21">
        <f>+A61</f>
        <v>1951</v>
      </c>
      <c r="C168" s="21">
        <f>A90</f>
        <v>1980</v>
      </c>
      <c r="D168" s="15"/>
      <c r="E168" s="21">
        <f>+C168-B168+1</f>
        <v>30</v>
      </c>
      <c r="F168" s="15"/>
      <c r="G168" s="15"/>
      <c r="H168" s="15"/>
      <c r="I168" s="15"/>
      <c r="J168" s="15"/>
      <c r="K168" s="15"/>
      <c r="L168" s="15"/>
      <c r="M168" s="15"/>
      <c r="N168" s="15"/>
      <c r="R168" s="15"/>
      <c r="T168" s="4"/>
      <c r="U168" s="4"/>
      <c r="AK168" s="3"/>
      <c r="AL168" s="3"/>
      <c r="AM168" s="3"/>
    </row>
    <row r="169" spans="1:39" ht="12.75">
      <c r="A169" s="15" t="s">
        <v>34</v>
      </c>
      <c r="B169" s="19">
        <f>AVERAGE(B61:B90)</f>
        <v>15.059999999999999</v>
      </c>
      <c r="C169" s="19">
        <f aca="true" t="shared" si="114" ref="C169:N169">AVERAGE(C61:C90)</f>
        <v>21.66</v>
      </c>
      <c r="D169" s="19">
        <f t="shared" si="114"/>
        <v>29.280000000000005</v>
      </c>
      <c r="E169" s="19">
        <f t="shared" si="114"/>
        <v>42.22666666666667</v>
      </c>
      <c r="F169" s="19">
        <f t="shared" si="114"/>
        <v>53.55333333333332</v>
      </c>
      <c r="G169" s="19">
        <f t="shared" si="114"/>
        <v>62.75333333333333</v>
      </c>
      <c r="H169" s="19">
        <f t="shared" si="114"/>
        <v>69.39333333333335</v>
      </c>
      <c r="I169" s="19">
        <f t="shared" si="114"/>
        <v>67.37</v>
      </c>
      <c r="J169" s="19">
        <f t="shared" si="114"/>
        <v>57.123333333333335</v>
      </c>
      <c r="K169" s="19">
        <f t="shared" si="114"/>
        <v>46.339999999999996</v>
      </c>
      <c r="L169" s="19">
        <f t="shared" si="114"/>
        <v>30.796666666666667</v>
      </c>
      <c r="M169" s="19">
        <f t="shared" si="114"/>
        <v>20.886666666666663</v>
      </c>
      <c r="N169" s="19">
        <f t="shared" si="114"/>
        <v>43.03666666666665</v>
      </c>
      <c r="O169" s="3">
        <f>AVERAGE(B169:M169)</f>
        <v>43.03694444444444</v>
      </c>
      <c r="P169" s="19">
        <f>AVERAGE(P61:P90)</f>
        <v>43.03694444444444</v>
      </c>
      <c r="Q169" s="19">
        <f>AVERAGE(Q61:Q90)</f>
        <v>-0.0002777777777772883</v>
      </c>
      <c r="R169" s="19">
        <f>AVERAGE(R61:R90)</f>
        <v>69.97000000000001</v>
      </c>
      <c r="S169" s="19">
        <f>AVERAGE(S61:S90)</f>
        <v>14.209999999999999</v>
      </c>
      <c r="T169" s="26"/>
      <c r="U169" s="26"/>
      <c r="V169" s="19">
        <f aca="true" t="shared" si="115" ref="V169:AI169">AVERAGE(V61:V90)</f>
        <v>41.686666666666675</v>
      </c>
      <c r="W169" s="19">
        <f t="shared" si="115"/>
        <v>41.723777777777784</v>
      </c>
      <c r="X169" s="19">
        <f t="shared" si="115"/>
        <v>66.50555555555555</v>
      </c>
      <c r="Y169" s="19">
        <f t="shared" si="115"/>
        <v>66.50755555555556</v>
      </c>
      <c r="Z169" s="19">
        <f t="shared" si="115"/>
        <v>44.75333333333333</v>
      </c>
      <c r="AA169" s="19">
        <f t="shared" si="115"/>
        <v>44.79244444444445</v>
      </c>
      <c r="AB169" s="19">
        <f t="shared" si="115"/>
        <v>19.376666666666665</v>
      </c>
      <c r="AC169" s="19">
        <f t="shared" si="115"/>
        <v>19.254888888888892</v>
      </c>
      <c r="AD169" s="19">
        <f t="shared" si="115"/>
        <v>43.05922222222223</v>
      </c>
      <c r="AE169" s="19">
        <f t="shared" si="115"/>
        <v>58.73666666666668</v>
      </c>
      <c r="AF169" s="19">
        <f t="shared" si="115"/>
        <v>58.72166666666667</v>
      </c>
      <c r="AG169" s="19">
        <f t="shared" si="115"/>
        <v>27.510555555555563</v>
      </c>
      <c r="AH169" s="19">
        <f t="shared" si="115"/>
        <v>27.44733333333334</v>
      </c>
      <c r="AI169" s="19">
        <f t="shared" si="115"/>
        <v>43.18805555555556</v>
      </c>
      <c r="AK169" s="19">
        <f>AVERAGE(AK61:AK90)</f>
        <v>37.42222222222223</v>
      </c>
      <c r="AL169" s="19">
        <f>AVERAGE(AL61:AL90)</f>
        <v>48.65166666666667</v>
      </c>
      <c r="AM169" s="19">
        <f>AVERAGE(AM61:AM90)</f>
        <v>43.158055555555556</v>
      </c>
    </row>
    <row r="170" spans="1:39" ht="12.75">
      <c r="A170" t="s">
        <v>35</v>
      </c>
      <c r="B170" s="16">
        <f>MEDIAN(B61:B90)</f>
        <v>14.8</v>
      </c>
      <c r="C170" s="16">
        <f aca="true" t="shared" si="116" ref="C170:N170">MEDIAN(C61:C90)</f>
        <v>21.950000000000003</v>
      </c>
      <c r="D170" s="16">
        <f t="shared" si="116"/>
        <v>29.55</v>
      </c>
      <c r="E170" s="16">
        <f t="shared" si="116"/>
        <v>42.400000000000006</v>
      </c>
      <c r="F170" s="16">
        <f t="shared" si="116"/>
        <v>53.7</v>
      </c>
      <c r="G170" s="16">
        <f t="shared" si="116"/>
        <v>62.7</v>
      </c>
      <c r="H170" s="16">
        <f t="shared" si="116"/>
        <v>69.4</v>
      </c>
      <c r="I170" s="16">
        <f t="shared" si="116"/>
        <v>67.35</v>
      </c>
      <c r="J170" s="16">
        <f t="shared" si="116"/>
        <v>57.55</v>
      </c>
      <c r="K170" s="16">
        <f t="shared" si="116"/>
        <v>46.55</v>
      </c>
      <c r="L170" s="16">
        <f t="shared" si="116"/>
        <v>30.45</v>
      </c>
      <c r="M170" s="16">
        <f t="shared" si="116"/>
        <v>21.4</v>
      </c>
      <c r="N170" s="16">
        <f t="shared" si="116"/>
        <v>42.95</v>
      </c>
      <c r="O170" s="3"/>
      <c r="P170" s="16">
        <f>MEDIAN(P61:P90)</f>
        <v>42.91666666666666</v>
      </c>
      <c r="Q170" s="16">
        <f>MEDIAN(Q61:Q90)</f>
        <v>0</v>
      </c>
      <c r="R170" s="16">
        <f>MEDIAN(R61:R90)</f>
        <v>70.25</v>
      </c>
      <c r="S170" s="16">
        <f>MEDIAN(S61:S90)</f>
        <v>14.5</v>
      </c>
      <c r="T170" s="27"/>
      <c r="U170" s="27"/>
      <c r="V170" s="16">
        <f aca="true" t="shared" si="117" ref="V170:AI170">MEDIAN(V61:V90)</f>
        <v>41.75</v>
      </c>
      <c r="W170" s="16">
        <f t="shared" si="117"/>
        <v>41.83</v>
      </c>
      <c r="X170" s="16">
        <f t="shared" si="117"/>
        <v>66.76666666666667</v>
      </c>
      <c r="Y170" s="16">
        <f t="shared" si="117"/>
        <v>66.54333333333332</v>
      </c>
      <c r="Z170" s="16">
        <f t="shared" si="117"/>
        <v>44.55</v>
      </c>
      <c r="AA170" s="16">
        <f t="shared" si="117"/>
        <v>44.67666666666668</v>
      </c>
      <c r="AB170" s="16">
        <f t="shared" si="117"/>
        <v>19.816666666666663</v>
      </c>
      <c r="AC170" s="16">
        <f t="shared" si="117"/>
        <v>19.43</v>
      </c>
      <c r="AD170" s="16">
        <f t="shared" si="117"/>
        <v>43.08833333333334</v>
      </c>
      <c r="AE170" s="16">
        <f t="shared" si="117"/>
        <v>58.733333333333334</v>
      </c>
      <c r="AF170" s="16">
        <f t="shared" si="117"/>
        <v>58.818333333333335</v>
      </c>
      <c r="AG170" s="16">
        <f t="shared" si="117"/>
        <v>27.816666666666666</v>
      </c>
      <c r="AH170" s="16">
        <f t="shared" si="117"/>
        <v>27.564999999999998</v>
      </c>
      <c r="AI170" s="16">
        <f t="shared" si="117"/>
        <v>43.1125</v>
      </c>
      <c r="AK170" s="16">
        <f>MEDIAN(AK61:AK90)</f>
        <v>37.475</v>
      </c>
      <c r="AL170" s="16">
        <f>MEDIAN(AL61:AL90)</f>
        <v>48.8</v>
      </c>
      <c r="AM170" s="16">
        <f>MEDIAN(AM61:AM90)</f>
        <v>43.212500000000006</v>
      </c>
    </row>
    <row r="171" spans="1:39" ht="12.75">
      <c r="A171" t="s">
        <v>36</v>
      </c>
      <c r="B171" s="16">
        <f>MODE(B61:B90)</f>
        <v>21.1</v>
      </c>
      <c r="C171" s="16">
        <f aca="true" t="shared" si="118" ref="C171:N171">MODE(C61:C90)</f>
        <v>15.7</v>
      </c>
      <c r="D171" s="16">
        <f t="shared" si="118"/>
        <v>26</v>
      </c>
      <c r="E171" s="16">
        <f t="shared" si="118"/>
        <v>43.3</v>
      </c>
      <c r="F171" s="16">
        <f t="shared" si="118"/>
        <v>54.3</v>
      </c>
      <c r="G171" s="16">
        <f t="shared" si="118"/>
        <v>64.1</v>
      </c>
      <c r="H171" s="16">
        <f t="shared" si="118"/>
        <v>68.1</v>
      </c>
      <c r="I171" s="16">
        <f t="shared" si="118"/>
        <v>66</v>
      </c>
      <c r="J171" s="16">
        <f t="shared" si="118"/>
        <v>55.7</v>
      </c>
      <c r="K171" s="16">
        <f t="shared" si="118"/>
        <v>46.6</v>
      </c>
      <c r="L171" s="16">
        <f t="shared" si="118"/>
        <v>29.3</v>
      </c>
      <c r="M171" s="16">
        <f t="shared" si="118"/>
        <v>21.3</v>
      </c>
      <c r="N171" s="16">
        <f t="shared" si="118"/>
        <v>42.1</v>
      </c>
      <c r="O171" s="3"/>
      <c r="P171" s="16" t="e">
        <f>MODE(P61:P90)</f>
        <v>#N/A</v>
      </c>
      <c r="Q171" s="16">
        <f>MODE(Q61:Q90)</f>
        <v>0</v>
      </c>
      <c r="R171" s="16">
        <f>MODE(R61:R90)</f>
        <v>68.1</v>
      </c>
      <c r="S171" s="16">
        <f>MODE(S61:S90)</f>
        <v>13.6</v>
      </c>
      <c r="T171" s="27"/>
      <c r="U171" s="27"/>
      <c r="V171" s="16">
        <f aca="true" t="shared" si="119" ref="V171:AI171">MODE(V61:V90)</f>
        <v>42.6</v>
      </c>
      <c r="W171" s="16">
        <f t="shared" si="119"/>
        <v>41.84666666666667</v>
      </c>
      <c r="X171" s="16">
        <f t="shared" si="119"/>
        <v>66.76666666666667</v>
      </c>
      <c r="Y171" s="16">
        <f t="shared" si="119"/>
        <v>66.65333333333334</v>
      </c>
      <c r="Z171" s="16">
        <f t="shared" si="119"/>
        <v>45.43333333333334</v>
      </c>
      <c r="AA171" s="16">
        <f t="shared" si="119"/>
        <v>44.36666666666667</v>
      </c>
      <c r="AB171" s="16">
        <f t="shared" si="119"/>
        <v>20.900000000000002</v>
      </c>
      <c r="AC171" s="16" t="e">
        <f t="shared" si="119"/>
        <v>#N/A</v>
      </c>
      <c r="AD171" s="16">
        <f t="shared" si="119"/>
        <v>43.19833333333333</v>
      </c>
      <c r="AE171" s="16">
        <f t="shared" si="119"/>
        <v>58.46666666666667</v>
      </c>
      <c r="AF171" s="16" t="e">
        <f t="shared" si="119"/>
        <v>#N/A</v>
      </c>
      <c r="AG171" s="16">
        <f t="shared" si="119"/>
        <v>27.816666666666666</v>
      </c>
      <c r="AH171" s="16" t="e">
        <f t="shared" si="119"/>
        <v>#N/A</v>
      </c>
      <c r="AI171" s="16">
        <f t="shared" si="119"/>
        <v>42.300000000000004</v>
      </c>
      <c r="AK171" s="16">
        <f>MODE(AK61:AK90)</f>
        <v>38.666666666666664</v>
      </c>
      <c r="AL171" s="16">
        <f>MODE(AL61:AL90)</f>
        <v>49.93333333333333</v>
      </c>
      <c r="AM171" s="16" t="e">
        <f>MODE(AM61:AM90)</f>
        <v>#N/A</v>
      </c>
    </row>
    <row r="172" spans="1:39" ht="12.75">
      <c r="A172" s="15" t="s">
        <v>37</v>
      </c>
      <c r="B172" s="3">
        <f>STDEVP(B61:B90)</f>
        <v>4.953153877413197</v>
      </c>
      <c r="C172" s="3">
        <f aca="true" t="shared" si="120" ref="C172:N172">STDEVP(C61:C90)</f>
        <v>4.83925614118535</v>
      </c>
      <c r="D172" s="3">
        <f t="shared" si="120"/>
        <v>4.498473815269621</v>
      </c>
      <c r="E172" s="3">
        <f t="shared" si="120"/>
        <v>2.8593627883770556</v>
      </c>
      <c r="F172" s="3">
        <f t="shared" si="120"/>
        <v>2.0822637254255256</v>
      </c>
      <c r="G172" s="3">
        <f t="shared" si="120"/>
        <v>2.3781972631011823</v>
      </c>
      <c r="H172" s="3">
        <f t="shared" si="120"/>
        <v>2.017578306341722</v>
      </c>
      <c r="I172" s="3">
        <f t="shared" si="120"/>
        <v>2.1699692778161115</v>
      </c>
      <c r="J172" s="3">
        <f t="shared" si="120"/>
        <v>2.9847035959296546</v>
      </c>
      <c r="K172" s="3">
        <f t="shared" si="120"/>
        <v>2.893394776613391</v>
      </c>
      <c r="L172" s="3">
        <f t="shared" si="120"/>
        <v>3.4410737988147004</v>
      </c>
      <c r="M172" s="3">
        <f t="shared" si="120"/>
        <v>4.589679243210332</v>
      </c>
      <c r="N172" s="3">
        <f t="shared" si="120"/>
        <v>1.157146874381241</v>
      </c>
      <c r="O172" s="3"/>
      <c r="P172" s="3">
        <f>STDEVP(P61:P90)</f>
        <v>1.1694068679633722</v>
      </c>
      <c r="Q172" s="3">
        <f>STDEVP(Q61:Q90)</f>
        <v>0.02665653742807544</v>
      </c>
      <c r="R172" s="3">
        <f>STDEVP(R61:R90)</f>
        <v>1.5612281490322562</v>
      </c>
      <c r="S172" s="3">
        <f>STDEVP(S61:S90)</f>
        <v>4.196216549861717</v>
      </c>
      <c r="T172" s="4"/>
      <c r="U172" s="4"/>
      <c r="V172" s="3">
        <f aca="true" t="shared" si="121" ref="V172:AI172">STDEVP(V61:V90)</f>
        <v>1.7145693768838113</v>
      </c>
      <c r="W172" s="3">
        <f t="shared" si="121"/>
        <v>0.8399941504791542</v>
      </c>
      <c r="X172" s="3">
        <f t="shared" si="121"/>
        <v>1.1837505785005693</v>
      </c>
      <c r="Y172" s="3">
        <f t="shared" si="121"/>
        <v>0.4955258586017864</v>
      </c>
      <c r="Z172" s="3">
        <f t="shared" si="121"/>
        <v>1.991325633285056</v>
      </c>
      <c r="AA172" s="3">
        <f t="shared" si="121"/>
        <v>0.7363488169653399</v>
      </c>
      <c r="AB172" s="3">
        <f t="shared" si="121"/>
        <v>3.5162390471976024</v>
      </c>
      <c r="AC172" s="3">
        <f t="shared" si="121"/>
        <v>1.0804356917237745</v>
      </c>
      <c r="AD172" s="3">
        <f t="shared" si="121"/>
        <v>0.40095481719496245</v>
      </c>
      <c r="AE172" s="3">
        <f t="shared" si="121"/>
        <v>1.0964961029123883</v>
      </c>
      <c r="AF172" s="3">
        <f t="shared" si="121"/>
        <v>0.4632124142776848</v>
      </c>
      <c r="AG172" s="3">
        <f t="shared" si="121"/>
        <v>2.3815902068953316</v>
      </c>
      <c r="AH172" s="3">
        <f t="shared" si="121"/>
        <v>0.6275846703978571</v>
      </c>
      <c r="AI172" s="3">
        <f t="shared" si="121"/>
        <v>1.3391292142543856</v>
      </c>
      <c r="AK172" s="3">
        <f>STDEVP(AK61:AK90)</f>
        <v>1.7026141846371154</v>
      </c>
      <c r="AL172" s="3">
        <f>STDEVP(AL61:AL90)</f>
        <v>1.4786777752310096</v>
      </c>
      <c r="AM172" s="3">
        <f>STDEVP(AM61:AM90)</f>
        <v>1.3611941301209718</v>
      </c>
    </row>
    <row r="173" spans="1:39" ht="12.75">
      <c r="A173" s="22" t="s">
        <v>14</v>
      </c>
      <c r="B173" s="20">
        <f>MAX(B61:B90)</f>
        <v>25.1</v>
      </c>
      <c r="C173" s="20">
        <f aca="true" t="shared" si="122" ref="C173:N173">MAX(C61:C90)</f>
        <v>34.5</v>
      </c>
      <c r="D173" s="20">
        <f t="shared" si="122"/>
        <v>37.1</v>
      </c>
      <c r="E173" s="20">
        <f t="shared" si="122"/>
        <v>47.9</v>
      </c>
      <c r="F173" s="20">
        <f t="shared" si="122"/>
        <v>58.6</v>
      </c>
      <c r="G173" s="20">
        <f t="shared" si="122"/>
        <v>67.3</v>
      </c>
      <c r="H173" s="20">
        <f t="shared" si="122"/>
        <v>72.5</v>
      </c>
      <c r="I173" s="20">
        <f t="shared" si="122"/>
        <v>71.1</v>
      </c>
      <c r="J173" s="20">
        <f t="shared" si="122"/>
        <v>62</v>
      </c>
      <c r="K173" s="20">
        <f t="shared" si="122"/>
        <v>53.9</v>
      </c>
      <c r="L173" s="20">
        <f t="shared" si="122"/>
        <v>38.4</v>
      </c>
      <c r="M173" s="20">
        <f t="shared" si="122"/>
        <v>28.8</v>
      </c>
      <c r="N173" s="20">
        <f t="shared" si="122"/>
        <v>45.3</v>
      </c>
      <c r="O173" s="3"/>
      <c r="P173" s="20">
        <f>MAX(P61:P90)</f>
        <v>45.30833333333334</v>
      </c>
      <c r="Q173" s="20">
        <f>MAX(Q61:Q90)</f>
        <v>0.041666666666671404</v>
      </c>
      <c r="R173" s="20">
        <f>MAX(R61:R90)</f>
        <v>72.5</v>
      </c>
      <c r="S173" s="20">
        <f>MAX(S61:S90)</f>
        <v>24.5</v>
      </c>
      <c r="T173" s="4">
        <f>MAX(T51:T80)</f>
        <v>12</v>
      </c>
      <c r="U173" s="4"/>
      <c r="V173" s="20">
        <f aca="true" t="shared" si="123" ref="V173:AI173">MAX(V61:V90)</f>
        <v>46.199999999999996</v>
      </c>
      <c r="W173" s="20">
        <f t="shared" si="123"/>
        <v>43.83333333333333</v>
      </c>
      <c r="X173" s="20">
        <f t="shared" si="123"/>
        <v>69.2</v>
      </c>
      <c r="Y173" s="20">
        <f t="shared" si="123"/>
        <v>67.40666666666667</v>
      </c>
      <c r="Z173" s="20">
        <f t="shared" si="123"/>
        <v>50.26666666666667</v>
      </c>
      <c r="AA173" s="20">
        <f t="shared" si="123"/>
        <v>46.00000000000001</v>
      </c>
      <c r="AB173" s="20">
        <f t="shared" si="123"/>
        <v>25.666666666666668</v>
      </c>
      <c r="AC173" s="20">
        <f t="shared" si="123"/>
        <v>20.973333333333333</v>
      </c>
      <c r="AD173" s="20">
        <f t="shared" si="123"/>
        <v>43.75</v>
      </c>
      <c r="AE173" s="20">
        <f t="shared" si="123"/>
        <v>60.51666666666667</v>
      </c>
      <c r="AF173" s="20">
        <f t="shared" si="123"/>
        <v>59.64666666666667</v>
      </c>
      <c r="AG173" s="20">
        <f t="shared" si="123"/>
        <v>32.4</v>
      </c>
      <c r="AH173" s="20">
        <f t="shared" si="123"/>
        <v>28.333333333333336</v>
      </c>
      <c r="AI173" s="20">
        <f t="shared" si="123"/>
        <v>46.199999999999996</v>
      </c>
      <c r="AK173" s="20">
        <f>MAX(AK61:AK90)</f>
        <v>40.76666666666667</v>
      </c>
      <c r="AL173" s="20">
        <f>MAX(AL61:AL90)</f>
        <v>51.63333333333333</v>
      </c>
      <c r="AM173" s="20">
        <f>MAX(AM61:AM90)</f>
        <v>45.974999999999994</v>
      </c>
    </row>
    <row r="174" spans="1:39" ht="12.75">
      <c r="A174" s="22" t="s">
        <v>15</v>
      </c>
      <c r="B174" s="20">
        <f>MIN(B61:B90)</f>
        <v>2.7</v>
      </c>
      <c r="C174" s="20">
        <f aca="true" t="shared" si="124" ref="C174:N174">MIN(C61:C90)</f>
        <v>12.9</v>
      </c>
      <c r="D174" s="20">
        <f t="shared" si="124"/>
        <v>19.1</v>
      </c>
      <c r="E174" s="20">
        <f t="shared" si="124"/>
        <v>36.6</v>
      </c>
      <c r="F174" s="20">
        <f t="shared" si="124"/>
        <v>49.8</v>
      </c>
      <c r="G174" s="20">
        <f t="shared" si="124"/>
        <v>56.7</v>
      </c>
      <c r="H174" s="20">
        <f t="shared" si="124"/>
        <v>65.2</v>
      </c>
      <c r="I174" s="20">
        <f t="shared" si="124"/>
        <v>63.6</v>
      </c>
      <c r="J174" s="20">
        <f t="shared" si="124"/>
        <v>47.4</v>
      </c>
      <c r="K174" s="20">
        <f t="shared" si="124"/>
        <v>39.2</v>
      </c>
      <c r="L174" s="20">
        <f t="shared" si="124"/>
        <v>21.7</v>
      </c>
      <c r="M174" s="20">
        <f t="shared" si="124"/>
        <v>12.8</v>
      </c>
      <c r="N174" s="20">
        <f t="shared" si="124"/>
        <v>40</v>
      </c>
      <c r="O174" s="3"/>
      <c r="P174" s="20">
        <f>MIN(P61:P90)</f>
        <v>39.975</v>
      </c>
      <c r="Q174" s="20">
        <f>MIN(Q61:Q90)</f>
        <v>-0.041666666666671404</v>
      </c>
      <c r="R174" s="20">
        <f>MIN(R61:R90)</f>
        <v>66.7</v>
      </c>
      <c r="S174" s="20">
        <f>MIN(S61:S90)</f>
        <v>2.7</v>
      </c>
      <c r="T174" s="4">
        <f>MIN(T51:T80)</f>
        <v>12</v>
      </c>
      <c r="U174" s="4"/>
      <c r="V174" s="20">
        <f aca="true" t="shared" si="125" ref="V174:AI174">MIN(V61:V90)</f>
        <v>38.36666666666667</v>
      </c>
      <c r="W174" s="20">
        <f t="shared" si="125"/>
        <v>39.57333333333334</v>
      </c>
      <c r="X174" s="20">
        <f t="shared" si="125"/>
        <v>63.20000000000001</v>
      </c>
      <c r="Y174" s="20">
        <f t="shared" si="125"/>
        <v>65.51333333333334</v>
      </c>
      <c r="Z174" s="20">
        <f t="shared" si="125"/>
        <v>41.2</v>
      </c>
      <c r="AA174" s="20">
        <f t="shared" si="125"/>
        <v>43.519999999999996</v>
      </c>
      <c r="AB174" s="20">
        <f t="shared" si="125"/>
        <v>9.466666666666667</v>
      </c>
      <c r="AC174" s="20">
        <f t="shared" si="125"/>
        <v>17.26</v>
      </c>
      <c r="AD174" s="20">
        <f t="shared" si="125"/>
        <v>42.33166666666666</v>
      </c>
      <c r="AE174" s="20">
        <f t="shared" si="125"/>
        <v>56.13333333333333</v>
      </c>
      <c r="AF174" s="20">
        <f t="shared" si="125"/>
        <v>57.713333333333324</v>
      </c>
      <c r="AG174" s="20">
        <f t="shared" si="125"/>
        <v>21.833333333333332</v>
      </c>
      <c r="AH174" s="20">
        <f t="shared" si="125"/>
        <v>26.160000000000004</v>
      </c>
      <c r="AI174" s="20">
        <f t="shared" si="125"/>
        <v>40.15</v>
      </c>
      <c r="AK174" s="20">
        <f>MIN(AK61:AK90)</f>
        <v>33.31666666666667</v>
      </c>
      <c r="AL174" s="20">
        <f>MIN(AL61:AL90)</f>
        <v>45.20000000000001</v>
      </c>
      <c r="AM174" s="20">
        <f>MIN(AM61:AM90)</f>
        <v>39.93333333333334</v>
      </c>
    </row>
    <row r="175" spans="1:39" ht="12.75">
      <c r="A175" s="22" t="s">
        <v>42</v>
      </c>
      <c r="B175" s="23">
        <f>COUNT(B61:B90)</f>
        <v>30</v>
      </c>
      <c r="C175" s="23">
        <f aca="true" t="shared" si="126" ref="C175:N175">COUNT(C61:C90)</f>
        <v>30</v>
      </c>
      <c r="D175" s="23">
        <f t="shared" si="126"/>
        <v>30</v>
      </c>
      <c r="E175" s="23">
        <f t="shared" si="126"/>
        <v>30</v>
      </c>
      <c r="F175" s="23">
        <f t="shared" si="126"/>
        <v>30</v>
      </c>
      <c r="G175" s="23">
        <f t="shared" si="126"/>
        <v>30</v>
      </c>
      <c r="H175" s="23">
        <f t="shared" si="126"/>
        <v>30</v>
      </c>
      <c r="I175" s="23">
        <f t="shared" si="126"/>
        <v>30</v>
      </c>
      <c r="J175" s="23">
        <f t="shared" si="126"/>
        <v>30</v>
      </c>
      <c r="K175" s="23">
        <f t="shared" si="126"/>
        <v>30</v>
      </c>
      <c r="L175" s="23">
        <f t="shared" si="126"/>
        <v>30</v>
      </c>
      <c r="M175" s="23">
        <f t="shared" si="126"/>
        <v>30</v>
      </c>
      <c r="N175" s="23">
        <f t="shared" si="126"/>
        <v>30</v>
      </c>
      <c r="O175" s="3"/>
      <c r="P175" s="23">
        <f>COUNT(P61:P90)</f>
        <v>30</v>
      </c>
      <c r="Q175" s="23">
        <f>COUNT(Q61:Q90)</f>
        <v>30</v>
      </c>
      <c r="R175" s="23">
        <f>COUNT(R61:R90)</f>
        <v>30</v>
      </c>
      <c r="S175" s="23">
        <f>COUNT(S61:S90)</f>
        <v>30</v>
      </c>
      <c r="T175" s="23">
        <f>COUNT(T61:T90)</f>
        <v>30</v>
      </c>
      <c r="U175" s="24"/>
      <c r="V175" s="23">
        <f aca="true" t="shared" si="127" ref="V175:AI175">COUNT(V61:V90)</f>
        <v>30</v>
      </c>
      <c r="W175" s="23">
        <f t="shared" si="127"/>
        <v>30</v>
      </c>
      <c r="X175" s="23">
        <f t="shared" si="127"/>
        <v>30</v>
      </c>
      <c r="Y175" s="23">
        <f t="shared" si="127"/>
        <v>30</v>
      </c>
      <c r="Z175" s="23">
        <f t="shared" si="127"/>
        <v>30</v>
      </c>
      <c r="AA175" s="23">
        <f t="shared" si="127"/>
        <v>30</v>
      </c>
      <c r="AB175" s="23">
        <f t="shared" si="127"/>
        <v>30</v>
      </c>
      <c r="AC175" s="23">
        <f t="shared" si="127"/>
        <v>30</v>
      </c>
      <c r="AD175" s="23">
        <f t="shared" si="127"/>
        <v>30</v>
      </c>
      <c r="AE175" s="23">
        <f t="shared" si="127"/>
        <v>30</v>
      </c>
      <c r="AF175" s="23">
        <f t="shared" si="127"/>
        <v>30</v>
      </c>
      <c r="AG175" s="23">
        <f t="shared" si="127"/>
        <v>30</v>
      </c>
      <c r="AH175" s="23">
        <f t="shared" si="127"/>
        <v>30</v>
      </c>
      <c r="AI175" s="23">
        <f t="shared" si="127"/>
        <v>30</v>
      </c>
      <c r="AK175" s="23">
        <f>COUNT(AK61:AK90)</f>
        <v>30</v>
      </c>
      <c r="AL175" s="23">
        <f>COUNT(AL61:AL90)</f>
        <v>30</v>
      </c>
      <c r="AM175" s="23">
        <f>COUNT(AM61:AM90)</f>
        <v>30</v>
      </c>
    </row>
    <row r="176" spans="2:39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R176" s="15"/>
      <c r="T176" s="4"/>
      <c r="U176" s="4"/>
      <c r="AK176" s="3"/>
      <c r="AL176" s="3"/>
      <c r="AM176" s="3"/>
    </row>
    <row r="177" spans="1:39" ht="12.75">
      <c r="A177" t="s">
        <v>33</v>
      </c>
      <c r="B177" s="21">
        <f>+A51</f>
        <v>1941</v>
      </c>
      <c r="C177" s="21">
        <f>A80</f>
        <v>1970</v>
      </c>
      <c r="D177" s="15"/>
      <c r="E177" s="21">
        <f>+C177-B177+1</f>
        <v>30</v>
      </c>
      <c r="F177" s="15"/>
      <c r="G177" s="15"/>
      <c r="H177" s="15"/>
      <c r="I177" s="15"/>
      <c r="J177" s="15"/>
      <c r="K177" s="15"/>
      <c r="L177" s="15"/>
      <c r="M177" s="15"/>
      <c r="N177" s="15"/>
      <c r="R177" s="15"/>
      <c r="S177" s="15"/>
      <c r="T177" s="4"/>
      <c r="U177" s="4"/>
      <c r="AK177" s="3"/>
      <c r="AL177" s="3"/>
      <c r="AM177" s="3"/>
    </row>
    <row r="178" spans="1:39" ht="12.75">
      <c r="A178" s="15" t="s">
        <v>34</v>
      </c>
      <c r="B178" s="19">
        <f>AVERAGE(B51:B80)</f>
        <v>16.06666666666667</v>
      </c>
      <c r="C178" s="19">
        <f aca="true" t="shared" si="128" ref="C178:N178">AVERAGE(C51:C80)</f>
        <v>21.290000000000006</v>
      </c>
      <c r="D178" s="19">
        <f t="shared" si="128"/>
        <v>28.573333333333334</v>
      </c>
      <c r="E178" s="19">
        <f t="shared" si="128"/>
        <v>42.513333333333335</v>
      </c>
      <c r="F178" s="19">
        <f t="shared" si="128"/>
        <v>53.25000000000001</v>
      </c>
      <c r="G178" s="19">
        <f t="shared" si="128"/>
        <v>61.820000000000014</v>
      </c>
      <c r="H178" s="19">
        <f t="shared" si="128"/>
        <v>69.27333333333333</v>
      </c>
      <c r="I178" s="19">
        <f t="shared" si="128"/>
        <v>67.63999999999999</v>
      </c>
      <c r="J178" s="19">
        <f t="shared" si="128"/>
        <v>57.03</v>
      </c>
      <c r="K178" s="19">
        <f t="shared" si="128"/>
        <v>46.680000000000014</v>
      </c>
      <c r="L178" s="19">
        <f t="shared" si="128"/>
        <v>31.223333333333336</v>
      </c>
      <c r="M178" s="19">
        <f t="shared" si="128"/>
        <v>21.086666666666662</v>
      </c>
      <c r="N178" s="19">
        <f t="shared" si="128"/>
        <v>43.043333333333315</v>
      </c>
      <c r="O178" s="3">
        <f>AVERAGE(B178:M178)</f>
        <v>43.037222222222226</v>
      </c>
      <c r="P178" s="19">
        <f>AVERAGE(P51:P80)</f>
        <v>43.03722222222222</v>
      </c>
      <c r="Q178" s="19">
        <f>AVERAGE(Q51:Q80)</f>
        <v>0.006111111111111948</v>
      </c>
      <c r="R178" s="19">
        <f>AVERAGE(R51:R80)</f>
        <v>69.57000000000001</v>
      </c>
      <c r="S178" s="19">
        <f>AVERAGE(S51:S80)</f>
        <v>14.843333333333334</v>
      </c>
      <c r="T178" s="4"/>
      <c r="U178" s="4"/>
      <c r="V178" s="19">
        <f aca="true" t="shared" si="129" ref="V178:AI178">AVERAGE(V51:V80)</f>
        <v>41.44555555555554</v>
      </c>
      <c r="W178" s="19">
        <f t="shared" si="129"/>
        <v>41.48288888888889</v>
      </c>
      <c r="X178" s="19">
        <f t="shared" si="129"/>
        <v>66.24444444444444</v>
      </c>
      <c r="Y178" s="19">
        <f t="shared" si="129"/>
        <v>66.25288888888889</v>
      </c>
      <c r="Z178" s="19">
        <f t="shared" si="129"/>
        <v>44.97777777777778</v>
      </c>
      <c r="AA178" s="19">
        <f t="shared" si="129"/>
        <v>45.02044444444445</v>
      </c>
      <c r="AB178" s="19">
        <f t="shared" si="129"/>
        <v>19.39444444444444</v>
      </c>
      <c r="AC178" s="19">
        <f t="shared" si="129"/>
        <v>19.390222222222228</v>
      </c>
      <c r="AD178" s="19">
        <f t="shared" si="129"/>
        <v>43.040222222222226</v>
      </c>
      <c r="AE178" s="19">
        <f t="shared" si="129"/>
        <v>58.58777777777779</v>
      </c>
      <c r="AF178" s="19">
        <f t="shared" si="129"/>
        <v>58.60344444444445</v>
      </c>
      <c r="AG178" s="19">
        <f t="shared" si="129"/>
        <v>27.43722222222222</v>
      </c>
      <c r="AH178" s="19">
        <f t="shared" si="129"/>
        <v>27.46988888888889</v>
      </c>
      <c r="AI178" s="19">
        <f t="shared" si="129"/>
        <v>42.99805555555555</v>
      </c>
      <c r="AK178" s="19">
        <f>AVERAGE(AK51:AK80)</f>
        <v>37.25222222222223</v>
      </c>
      <c r="AL178" s="19">
        <f>AVERAGE(AL51:AL80)</f>
        <v>48.82222222222222</v>
      </c>
      <c r="AM178" s="19">
        <f>AVERAGE(AM51:AM80)</f>
        <v>43.00166666666665</v>
      </c>
    </row>
    <row r="179" spans="1:39" ht="12.75">
      <c r="A179" t="s">
        <v>35</v>
      </c>
      <c r="B179" s="16">
        <f>MEDIAN(B51:B80)</f>
        <v>16.15</v>
      </c>
      <c r="C179" s="16">
        <f aca="true" t="shared" si="130" ref="C179:N179">MEDIAN(C51:C80)</f>
        <v>22.05</v>
      </c>
      <c r="D179" s="16">
        <f t="shared" si="130"/>
        <v>27.4</v>
      </c>
      <c r="E179" s="16">
        <f t="shared" si="130"/>
        <v>42.400000000000006</v>
      </c>
      <c r="F179" s="16">
        <f t="shared" si="130"/>
        <v>53.7</v>
      </c>
      <c r="G179" s="16">
        <f t="shared" si="130"/>
        <v>61.5</v>
      </c>
      <c r="H179" s="16">
        <f t="shared" si="130"/>
        <v>69.4</v>
      </c>
      <c r="I179" s="16">
        <f t="shared" si="130"/>
        <v>67.6</v>
      </c>
      <c r="J179" s="16">
        <f t="shared" si="130"/>
        <v>56.95</v>
      </c>
      <c r="K179" s="16">
        <f t="shared" si="130"/>
        <v>46.75</v>
      </c>
      <c r="L179" s="16">
        <f t="shared" si="130"/>
        <v>30.75</v>
      </c>
      <c r="M179" s="16">
        <f t="shared" si="130"/>
        <v>21.45</v>
      </c>
      <c r="N179" s="16">
        <f t="shared" si="130"/>
        <v>42.95</v>
      </c>
      <c r="O179" s="3"/>
      <c r="P179" s="16">
        <f>MEDIAN(P51:P80)</f>
        <v>42.954166666666666</v>
      </c>
      <c r="Q179" s="16">
        <f>MEDIAN(Q51:Q80)</f>
        <v>0.008333333333336412</v>
      </c>
      <c r="R179" s="16">
        <f>MEDIAN(R51:R80)</f>
        <v>69.7</v>
      </c>
      <c r="S179" s="16">
        <f>MEDIAN(S51:S80)</f>
        <v>15.55</v>
      </c>
      <c r="T179" s="4"/>
      <c r="U179" s="4"/>
      <c r="V179" s="16">
        <f aca="true" t="shared" si="131" ref="V179:AI179">MEDIAN(V51:V80)</f>
        <v>41.46666666666667</v>
      </c>
      <c r="W179" s="16">
        <f t="shared" si="131"/>
        <v>41.60666666666666</v>
      </c>
      <c r="X179" s="16">
        <f t="shared" si="131"/>
        <v>66.38333333333334</v>
      </c>
      <c r="Y179" s="16">
        <f t="shared" si="131"/>
        <v>66.24333333333334</v>
      </c>
      <c r="Z179" s="16">
        <f t="shared" si="131"/>
        <v>44.88333333333334</v>
      </c>
      <c r="AA179" s="16">
        <f t="shared" si="131"/>
        <v>45.00666666666666</v>
      </c>
      <c r="AB179" s="16">
        <f t="shared" si="131"/>
        <v>19.78333333333333</v>
      </c>
      <c r="AC179" s="16">
        <f t="shared" si="131"/>
        <v>19.466666666666665</v>
      </c>
      <c r="AD179" s="16">
        <f t="shared" si="131"/>
        <v>43.129999999999995</v>
      </c>
      <c r="AE179" s="16">
        <f t="shared" si="131"/>
        <v>58.74166666666666</v>
      </c>
      <c r="AF179" s="16">
        <f t="shared" si="131"/>
        <v>58.53666666666667</v>
      </c>
      <c r="AG179" s="16">
        <f t="shared" si="131"/>
        <v>27.708333333333332</v>
      </c>
      <c r="AH179" s="16">
        <f t="shared" si="131"/>
        <v>27.61333333333333</v>
      </c>
      <c r="AI179" s="16">
        <f t="shared" si="131"/>
        <v>43.016666666666666</v>
      </c>
      <c r="AK179" s="16">
        <f>MEDIAN(AK51:AK80)</f>
        <v>37.21666666666666</v>
      </c>
      <c r="AL179" s="16">
        <f>MEDIAN(AL51:AL80)</f>
        <v>48.75833333333333</v>
      </c>
      <c r="AM179" s="16">
        <f>MEDIAN(AM51:AM80)</f>
        <v>43.0125</v>
      </c>
    </row>
    <row r="180" spans="1:39" ht="12.75">
      <c r="A180" t="s">
        <v>36</v>
      </c>
      <c r="B180" s="16">
        <f>MODE(B51:B80)</f>
        <v>20.8</v>
      </c>
      <c r="C180" s="16">
        <f aca="true" t="shared" si="132" ref="C180:N180">MODE(C51:C80)</f>
        <v>22.4</v>
      </c>
      <c r="D180" s="16">
        <f t="shared" si="132"/>
        <v>23.6</v>
      </c>
      <c r="E180" s="16" t="e">
        <f t="shared" si="132"/>
        <v>#N/A</v>
      </c>
      <c r="F180" s="16">
        <f t="shared" si="132"/>
        <v>50.1</v>
      </c>
      <c r="G180" s="16">
        <f t="shared" si="132"/>
        <v>60.5</v>
      </c>
      <c r="H180" s="16">
        <f t="shared" si="132"/>
        <v>70.4</v>
      </c>
      <c r="I180" s="16">
        <f t="shared" si="132"/>
        <v>66</v>
      </c>
      <c r="J180" s="16">
        <f t="shared" si="132"/>
        <v>55.1</v>
      </c>
      <c r="K180" s="16">
        <f t="shared" si="132"/>
        <v>46.6</v>
      </c>
      <c r="L180" s="16">
        <f t="shared" si="132"/>
        <v>30.4</v>
      </c>
      <c r="M180" s="16">
        <f t="shared" si="132"/>
        <v>24.7</v>
      </c>
      <c r="N180" s="16">
        <f t="shared" si="132"/>
        <v>43.3</v>
      </c>
      <c r="O180" s="3"/>
      <c r="P180" s="16" t="e">
        <f>MODE(P51:P80)</f>
        <v>#N/A</v>
      </c>
      <c r="Q180" s="16">
        <f>MODE(Q51:Q80)</f>
        <v>0.041666666666671404</v>
      </c>
      <c r="R180" s="16">
        <f>MODE(R51:R80)</f>
        <v>70.5</v>
      </c>
      <c r="S180" s="16">
        <f>MODE(S51:S80)</f>
        <v>18.1</v>
      </c>
      <c r="T180" s="4"/>
      <c r="U180" s="4"/>
      <c r="V180" s="16">
        <f aca="true" t="shared" si="133" ref="V180:AI180">MODE(V51:V80)</f>
        <v>42.6</v>
      </c>
      <c r="W180" s="16">
        <f t="shared" si="133"/>
        <v>42.03333333333333</v>
      </c>
      <c r="X180" s="16" t="e">
        <f t="shared" si="133"/>
        <v>#N/A</v>
      </c>
      <c r="Y180" s="16">
        <f t="shared" si="133"/>
        <v>66.65333333333334</v>
      </c>
      <c r="Z180" s="16">
        <f t="shared" si="133"/>
        <v>42.46666666666667</v>
      </c>
      <c r="AA180" s="16" t="e">
        <f t="shared" si="133"/>
        <v>#N/A</v>
      </c>
      <c r="AB180" s="16">
        <f t="shared" si="133"/>
        <v>20.900000000000002</v>
      </c>
      <c r="AC180" s="16" t="e">
        <f t="shared" si="133"/>
        <v>#N/A</v>
      </c>
      <c r="AD180" s="16" t="e">
        <f t="shared" si="133"/>
        <v>#N/A</v>
      </c>
      <c r="AE180" s="16">
        <f t="shared" si="133"/>
        <v>60.01666666666667</v>
      </c>
      <c r="AF180" s="16" t="e">
        <f t="shared" si="133"/>
        <v>#N/A</v>
      </c>
      <c r="AG180" s="16">
        <f t="shared" si="133"/>
        <v>26.849999999999998</v>
      </c>
      <c r="AH180" s="16" t="e">
        <f t="shared" si="133"/>
        <v>#N/A</v>
      </c>
      <c r="AI180" s="16" t="e">
        <f t="shared" si="133"/>
        <v>#N/A</v>
      </c>
      <c r="AK180" s="16" t="e">
        <f>MODE(AK51:AK80)</f>
        <v>#N/A</v>
      </c>
      <c r="AL180" s="16" t="e">
        <f>MODE(AL51:AL80)</f>
        <v>#N/A</v>
      </c>
      <c r="AM180" s="16" t="e">
        <f>MODE(AM51:AM80)</f>
        <v>#N/A</v>
      </c>
    </row>
    <row r="181" spans="1:39" ht="12.75">
      <c r="A181" s="15" t="s">
        <v>37</v>
      </c>
      <c r="B181" s="3">
        <f>STDEVP(B51:B80)</f>
        <v>5.477124144009228</v>
      </c>
      <c r="C181" s="3">
        <f aca="true" t="shared" si="134" ref="C181:N181">STDEVP(C51:C80)</f>
        <v>4.293743510426901</v>
      </c>
      <c r="D181" s="3">
        <f t="shared" si="134"/>
        <v>4.864629710699687</v>
      </c>
      <c r="E181" s="3">
        <f t="shared" si="134"/>
        <v>3.135254730037344</v>
      </c>
      <c r="F181" s="3">
        <f t="shared" si="134"/>
        <v>2.4916861760659876</v>
      </c>
      <c r="G181" s="3">
        <f t="shared" si="134"/>
        <v>2.5554386446683335</v>
      </c>
      <c r="H181" s="3">
        <f t="shared" si="134"/>
        <v>1.8484107287673324</v>
      </c>
      <c r="I181" s="3">
        <f t="shared" si="134"/>
        <v>1.9303885619225223</v>
      </c>
      <c r="J181" s="3">
        <f t="shared" si="134"/>
        <v>2.904726034126495</v>
      </c>
      <c r="K181" s="3">
        <f t="shared" si="134"/>
        <v>3.1192306743809204</v>
      </c>
      <c r="L181" s="3">
        <f t="shared" si="134"/>
        <v>3.716959629709303</v>
      </c>
      <c r="M181" s="3">
        <f t="shared" si="134"/>
        <v>4.121790333769483</v>
      </c>
      <c r="N181" s="3">
        <f t="shared" si="134"/>
        <v>1.1080563563692023</v>
      </c>
      <c r="O181" s="3"/>
      <c r="P181" s="3">
        <f>STDEVP(P51:P80)</f>
        <v>1.1175840620742143</v>
      </c>
      <c r="Q181" s="3">
        <f>STDEVP(Q51:Q80)</f>
        <v>0.027040207830307104</v>
      </c>
      <c r="R181" s="3">
        <f>STDEVP(R51:R80)</f>
        <v>1.6731507204470693</v>
      </c>
      <c r="S181" s="3">
        <f>STDEVP(S51:S80)</f>
        <v>4.621520913677179</v>
      </c>
      <c r="T181" s="4"/>
      <c r="U181" s="4"/>
      <c r="V181" s="3">
        <f aca="true" t="shared" si="135" ref="V181:AI181">STDEVP(V51:V80)</f>
        <v>1.742103524868441</v>
      </c>
      <c r="W181" s="3">
        <f t="shared" si="135"/>
        <v>0.7012194316744892</v>
      </c>
      <c r="X181" s="3">
        <f t="shared" si="135"/>
        <v>1.3738384543920639</v>
      </c>
      <c r="Y181" s="3">
        <f t="shared" si="135"/>
        <v>0.6171930086098608</v>
      </c>
      <c r="Z181" s="3">
        <f t="shared" si="135"/>
        <v>2.0074921397996377</v>
      </c>
      <c r="AA181" s="3">
        <f t="shared" si="135"/>
        <v>0.6099591566975696</v>
      </c>
      <c r="AB181" s="3">
        <f t="shared" si="135"/>
        <v>2.970522878693193</v>
      </c>
      <c r="AC181" s="3">
        <f t="shared" si="135"/>
        <v>1.3456693043028862</v>
      </c>
      <c r="AD181" s="3">
        <f t="shared" si="135"/>
        <v>0.519608245118402</v>
      </c>
      <c r="AE181" s="3">
        <f t="shared" si="135"/>
        <v>1.2511323266398027</v>
      </c>
      <c r="AF181" s="3">
        <f t="shared" si="135"/>
        <v>0.4427493926489263</v>
      </c>
      <c r="AG181" s="3">
        <f t="shared" si="135"/>
        <v>2.118462419938444</v>
      </c>
      <c r="AH181" s="3">
        <f t="shared" si="135"/>
        <v>0.8775738792718492</v>
      </c>
      <c r="AI181" s="3">
        <f t="shared" si="135"/>
        <v>1.1628542537360373</v>
      </c>
      <c r="AK181" s="3">
        <f>STDEVP(AK51:AK80)</f>
        <v>1.5930330570918312</v>
      </c>
      <c r="AL181" s="3">
        <f>STDEVP(AL51:AL80)</f>
        <v>1.3515172087075045</v>
      </c>
      <c r="AM181" s="3">
        <f>STDEVP(AM51:AM80)</f>
        <v>1.1220360131547187</v>
      </c>
    </row>
    <row r="182" spans="1:39" ht="12.75">
      <c r="A182" s="22" t="s">
        <v>14</v>
      </c>
      <c r="B182" s="20">
        <f>MAX(B51:B80)</f>
        <v>25.1</v>
      </c>
      <c r="C182" s="20">
        <f aca="true" t="shared" si="136" ref="C182:N182">MAX(C51:C80)</f>
        <v>34.5</v>
      </c>
      <c r="D182" s="20">
        <f t="shared" si="136"/>
        <v>38.4</v>
      </c>
      <c r="E182" s="20">
        <f t="shared" si="136"/>
        <v>49.1</v>
      </c>
      <c r="F182" s="20">
        <f t="shared" si="136"/>
        <v>58.6</v>
      </c>
      <c r="G182" s="20">
        <f t="shared" si="136"/>
        <v>67.3</v>
      </c>
      <c r="H182" s="20">
        <f t="shared" si="136"/>
        <v>72.5</v>
      </c>
      <c r="I182" s="20">
        <f t="shared" si="136"/>
        <v>71.1</v>
      </c>
      <c r="J182" s="20">
        <f t="shared" si="136"/>
        <v>62</v>
      </c>
      <c r="K182" s="20">
        <f t="shared" si="136"/>
        <v>53.9</v>
      </c>
      <c r="L182" s="20">
        <f t="shared" si="136"/>
        <v>40.3</v>
      </c>
      <c r="M182" s="20">
        <f t="shared" si="136"/>
        <v>28.8</v>
      </c>
      <c r="N182" s="20">
        <f t="shared" si="136"/>
        <v>45.3</v>
      </c>
      <c r="O182" s="3"/>
      <c r="P182" s="20">
        <f>MAX(P51:P80)</f>
        <v>45.30833333333334</v>
      </c>
      <c r="Q182" s="20">
        <f>MAX(Q51:Q80)</f>
        <v>0.05000000000000426</v>
      </c>
      <c r="R182" s="20">
        <f>MAX(R51:R80)</f>
        <v>72.5</v>
      </c>
      <c r="S182" s="20">
        <f>MAX(S51:S80)</f>
        <v>24.5</v>
      </c>
      <c r="T182" s="4">
        <f>MAX(T61:T90)</f>
        <v>12</v>
      </c>
      <c r="U182" s="4"/>
      <c r="V182" s="20">
        <f aca="true" t="shared" si="137" ref="V182:AI182">MAX(V51:V80)</f>
        <v>45.86666666666667</v>
      </c>
      <c r="W182" s="20">
        <f t="shared" si="137"/>
        <v>42.873333333333335</v>
      </c>
      <c r="X182" s="20">
        <f t="shared" si="137"/>
        <v>69.2</v>
      </c>
      <c r="Y182" s="20">
        <f t="shared" si="137"/>
        <v>67.40666666666667</v>
      </c>
      <c r="Z182" s="20">
        <f t="shared" si="137"/>
        <v>50.26666666666667</v>
      </c>
      <c r="AA182" s="20">
        <f t="shared" si="137"/>
        <v>46.00000000000001</v>
      </c>
      <c r="AB182" s="20">
        <f t="shared" si="137"/>
        <v>24.7</v>
      </c>
      <c r="AC182" s="20">
        <f t="shared" si="137"/>
        <v>21.240000000000002</v>
      </c>
      <c r="AD182" s="20">
        <f t="shared" si="137"/>
        <v>44.01833333333333</v>
      </c>
      <c r="AE182" s="20">
        <f t="shared" si="137"/>
        <v>60.38333333333333</v>
      </c>
      <c r="AF182" s="20">
        <f t="shared" si="137"/>
        <v>59.54333333333333</v>
      </c>
      <c r="AG182" s="20">
        <f t="shared" si="137"/>
        <v>31.083333333333332</v>
      </c>
      <c r="AH182" s="20">
        <f t="shared" si="137"/>
        <v>28.633333333333336</v>
      </c>
      <c r="AI182" s="20">
        <f t="shared" si="137"/>
        <v>45.291666666666664</v>
      </c>
      <c r="AK182" s="20">
        <f>MAX(AK51:AK80)</f>
        <v>40.85</v>
      </c>
      <c r="AL182" s="20">
        <f>MAX(AL51:AL80)</f>
        <v>51.63333333333333</v>
      </c>
      <c r="AM182" s="20">
        <f>MAX(AM51:AM80)</f>
        <v>45.075</v>
      </c>
    </row>
    <row r="183" spans="1:39" ht="12.75">
      <c r="A183" s="22" t="s">
        <v>15</v>
      </c>
      <c r="B183" s="20">
        <f>MIN(B51:B80)</f>
        <v>4.1</v>
      </c>
      <c r="C183" s="20">
        <f aca="true" t="shared" si="138" ref="C183:N183">MIN(C51:C80)</f>
        <v>13.1</v>
      </c>
      <c r="D183" s="20">
        <f t="shared" si="138"/>
        <v>19.1</v>
      </c>
      <c r="E183" s="20">
        <f t="shared" si="138"/>
        <v>37.7</v>
      </c>
      <c r="F183" s="20">
        <f t="shared" si="138"/>
        <v>49.4</v>
      </c>
      <c r="G183" s="20">
        <f t="shared" si="138"/>
        <v>56.7</v>
      </c>
      <c r="H183" s="20">
        <f t="shared" si="138"/>
        <v>65.2</v>
      </c>
      <c r="I183" s="20">
        <f t="shared" si="138"/>
        <v>64.3</v>
      </c>
      <c r="J183" s="20">
        <f t="shared" si="138"/>
        <v>47.4</v>
      </c>
      <c r="K183" s="20">
        <f t="shared" si="138"/>
        <v>39.2</v>
      </c>
      <c r="L183" s="20">
        <f t="shared" si="138"/>
        <v>21.7</v>
      </c>
      <c r="M183" s="20">
        <f t="shared" si="138"/>
        <v>13.6</v>
      </c>
      <c r="N183" s="20">
        <f t="shared" si="138"/>
        <v>40</v>
      </c>
      <c r="O183" s="3"/>
      <c r="P183" s="20">
        <f>MIN(P51:P80)</f>
        <v>39.975</v>
      </c>
      <c r="Q183" s="20">
        <f>MIN(Q51:Q80)</f>
        <v>-0.0416666666666643</v>
      </c>
      <c r="R183" s="20">
        <f>MIN(R51:R80)</f>
        <v>65.3</v>
      </c>
      <c r="S183" s="20">
        <f>MIN(S51:S80)</f>
        <v>4.1</v>
      </c>
      <c r="T183" s="4">
        <f>MIN(T61:T90)</f>
        <v>12</v>
      </c>
      <c r="U183" s="4"/>
      <c r="V183" s="20">
        <f aca="true" t="shared" si="139" ref="V183:AI183">MIN(V51:V80)</f>
        <v>37.63333333333333</v>
      </c>
      <c r="W183" s="20">
        <f t="shared" si="139"/>
        <v>39.57333333333334</v>
      </c>
      <c r="X183" s="20">
        <f t="shared" si="139"/>
        <v>63.20000000000001</v>
      </c>
      <c r="Y183" s="20">
        <f t="shared" si="139"/>
        <v>65.36666666666667</v>
      </c>
      <c r="Z183" s="20">
        <f t="shared" si="139"/>
        <v>41.2</v>
      </c>
      <c r="AA183" s="20">
        <f t="shared" si="139"/>
        <v>43.7</v>
      </c>
      <c r="AB183" s="20">
        <f t="shared" si="139"/>
        <v>11.6</v>
      </c>
      <c r="AC183" s="20">
        <f t="shared" si="139"/>
        <v>16.44</v>
      </c>
      <c r="AD183" s="20">
        <f t="shared" si="139"/>
        <v>41.821666666666665</v>
      </c>
      <c r="AE183" s="20">
        <f t="shared" si="139"/>
        <v>55.73333333333334</v>
      </c>
      <c r="AF183" s="20">
        <f t="shared" si="139"/>
        <v>57.713333333333324</v>
      </c>
      <c r="AG183" s="20">
        <f t="shared" si="139"/>
        <v>23.416666666666668</v>
      </c>
      <c r="AH183" s="20">
        <f t="shared" si="139"/>
        <v>25.29</v>
      </c>
      <c r="AI183" s="20">
        <f t="shared" si="139"/>
        <v>40.54999999999999</v>
      </c>
      <c r="AK183" s="20">
        <f>MIN(AK51:AK80)</f>
        <v>33.36666666666667</v>
      </c>
      <c r="AL183" s="20">
        <f>MIN(AL51:AL80)</f>
        <v>45.20000000000001</v>
      </c>
      <c r="AM183" s="20">
        <f>MIN(AM51:AM80)</f>
        <v>41.20833333333333</v>
      </c>
    </row>
    <row r="184" spans="1:39" ht="12.75">
      <c r="A184" s="22" t="s">
        <v>42</v>
      </c>
      <c r="B184" s="23">
        <f>COUNT(B51:B80)</f>
        <v>30</v>
      </c>
      <c r="C184" s="23">
        <f aca="true" t="shared" si="140" ref="C184:N184">COUNT(C51:C80)</f>
        <v>30</v>
      </c>
      <c r="D184" s="23">
        <f t="shared" si="140"/>
        <v>30</v>
      </c>
      <c r="E184" s="23">
        <f t="shared" si="140"/>
        <v>30</v>
      </c>
      <c r="F184" s="23">
        <f t="shared" si="140"/>
        <v>30</v>
      </c>
      <c r="G184" s="23">
        <f t="shared" si="140"/>
        <v>30</v>
      </c>
      <c r="H184" s="23">
        <f t="shared" si="140"/>
        <v>30</v>
      </c>
      <c r="I184" s="23">
        <f t="shared" si="140"/>
        <v>30</v>
      </c>
      <c r="J184" s="23">
        <f t="shared" si="140"/>
        <v>30</v>
      </c>
      <c r="K184" s="23">
        <f t="shared" si="140"/>
        <v>30</v>
      </c>
      <c r="L184" s="23">
        <f t="shared" si="140"/>
        <v>30</v>
      </c>
      <c r="M184" s="23">
        <f t="shared" si="140"/>
        <v>30</v>
      </c>
      <c r="N184" s="23">
        <f t="shared" si="140"/>
        <v>30</v>
      </c>
      <c r="O184" s="3"/>
      <c r="P184" s="23">
        <f>COUNT(P51:P80)</f>
        <v>30</v>
      </c>
      <c r="Q184" s="23">
        <f>COUNT(Q51:Q80)</f>
        <v>30</v>
      </c>
      <c r="R184" s="23">
        <f>COUNT(R51:R80)</f>
        <v>30</v>
      </c>
      <c r="S184" s="23">
        <f>COUNT(S51:S80)</f>
        <v>30</v>
      </c>
      <c r="T184" s="23">
        <f>COUNT(T51:T80)</f>
        <v>30</v>
      </c>
      <c r="U184" s="24"/>
      <c r="V184" s="23">
        <f aca="true" t="shared" si="141" ref="V184:AI184">COUNT(V51:V80)</f>
        <v>30</v>
      </c>
      <c r="W184" s="23">
        <f t="shared" si="141"/>
        <v>30</v>
      </c>
      <c r="X184" s="23">
        <f t="shared" si="141"/>
        <v>30</v>
      </c>
      <c r="Y184" s="23">
        <f t="shared" si="141"/>
        <v>30</v>
      </c>
      <c r="Z184" s="23">
        <f t="shared" si="141"/>
        <v>30</v>
      </c>
      <c r="AA184" s="23">
        <f t="shared" si="141"/>
        <v>30</v>
      </c>
      <c r="AB184" s="23">
        <f t="shared" si="141"/>
        <v>30</v>
      </c>
      <c r="AC184" s="23">
        <f t="shared" si="141"/>
        <v>30</v>
      </c>
      <c r="AD184" s="23">
        <f t="shared" si="141"/>
        <v>30</v>
      </c>
      <c r="AE184" s="23">
        <f t="shared" si="141"/>
        <v>30</v>
      </c>
      <c r="AF184" s="23">
        <f t="shared" si="141"/>
        <v>30</v>
      </c>
      <c r="AG184" s="23">
        <f t="shared" si="141"/>
        <v>30</v>
      </c>
      <c r="AH184" s="23">
        <f t="shared" si="141"/>
        <v>30</v>
      </c>
      <c r="AI184" s="23">
        <f t="shared" si="141"/>
        <v>30</v>
      </c>
      <c r="AK184" s="23">
        <f>COUNT(AK51:AK80)</f>
        <v>30</v>
      </c>
      <c r="AL184" s="23">
        <f>COUNT(AL51:AL80)</f>
        <v>30</v>
      </c>
      <c r="AM184" s="23">
        <f>COUNT(AM51:AM80)</f>
        <v>30</v>
      </c>
    </row>
    <row r="185" spans="2:39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R185" s="15"/>
      <c r="T185" s="4"/>
      <c r="U185" s="4"/>
      <c r="AK185" s="3"/>
      <c r="AL185" s="3"/>
      <c r="AM185" s="3"/>
    </row>
    <row r="186" spans="1:39" ht="12.75">
      <c r="A186" t="s">
        <v>33</v>
      </c>
      <c r="B186" s="21">
        <f>+A41</f>
        <v>1931</v>
      </c>
      <c r="C186" s="21">
        <f>A70</f>
        <v>1960</v>
      </c>
      <c r="D186" s="15"/>
      <c r="E186" s="21">
        <f>+C186-B186+1</f>
        <v>30</v>
      </c>
      <c r="F186" s="15"/>
      <c r="G186" s="15"/>
      <c r="H186" s="15"/>
      <c r="I186" s="15"/>
      <c r="J186" s="15"/>
      <c r="K186" s="15"/>
      <c r="L186" s="15"/>
      <c r="M186" s="15"/>
      <c r="N186" s="15"/>
      <c r="R186" s="15"/>
      <c r="S186" s="15"/>
      <c r="T186" s="4"/>
      <c r="U186" s="4"/>
      <c r="AK186" s="3"/>
      <c r="AL186" s="3"/>
      <c r="AM186" s="3"/>
    </row>
    <row r="187" spans="1:39" ht="12.75">
      <c r="A187" s="15" t="s">
        <v>34</v>
      </c>
      <c r="B187" s="19">
        <f>AVERAGE(B41:B70)</f>
        <v>16.56666666666667</v>
      </c>
      <c r="C187" s="19">
        <f aca="true" t="shared" si="142" ref="C187:N187">AVERAGE(C41:C70)</f>
        <v>20.24666666666667</v>
      </c>
      <c r="D187" s="19">
        <f t="shared" si="142"/>
        <v>29.086666666666666</v>
      </c>
      <c r="E187" s="19">
        <f t="shared" si="142"/>
        <v>42.726666666666674</v>
      </c>
      <c r="F187" s="19">
        <f t="shared" si="142"/>
        <v>53.85666666666667</v>
      </c>
      <c r="G187" s="19">
        <f t="shared" si="142"/>
        <v>62.49333333333333</v>
      </c>
      <c r="H187" s="19">
        <f t="shared" si="142"/>
        <v>70.21000000000001</v>
      </c>
      <c r="I187" s="19">
        <f t="shared" si="142"/>
        <v>67.98</v>
      </c>
      <c r="J187" s="19">
        <f t="shared" si="142"/>
        <v>57.98333333333334</v>
      </c>
      <c r="K187" s="19">
        <f t="shared" si="142"/>
        <v>46.803333333333335</v>
      </c>
      <c r="L187" s="19">
        <f t="shared" si="142"/>
        <v>30.933333333333334</v>
      </c>
      <c r="M187" s="19">
        <f t="shared" si="142"/>
        <v>22.08</v>
      </c>
      <c r="N187" s="19">
        <f t="shared" si="142"/>
        <v>43.41333333333332</v>
      </c>
      <c r="O187" s="3">
        <f>AVERAGE(B187:M187)</f>
        <v>43.4138888888889</v>
      </c>
      <c r="P187" s="19">
        <f>AVERAGE(P41:P70)</f>
        <v>43.413888888888884</v>
      </c>
      <c r="Q187" s="19">
        <f>AVERAGE(Q41:Q70)</f>
        <v>-0.0005555555555557608</v>
      </c>
      <c r="R187" s="19">
        <f>AVERAGE(R41:R70)</f>
        <v>70.36333333333333</v>
      </c>
      <c r="S187" s="19">
        <f>AVERAGE(S41:S70)</f>
        <v>14.680000000000001</v>
      </c>
      <c r="T187" s="4"/>
      <c r="U187" s="4"/>
      <c r="V187" s="19">
        <f aca="true" t="shared" si="143" ref="V187:AI187">AVERAGE(V41:V70)</f>
        <v>41.89</v>
      </c>
      <c r="W187" s="19">
        <f t="shared" si="143"/>
        <v>41.9268888888889</v>
      </c>
      <c r="X187" s="19">
        <f t="shared" si="143"/>
        <v>66.89444444444443</v>
      </c>
      <c r="Y187" s="19">
        <f t="shared" si="143"/>
        <v>66.88822222222224</v>
      </c>
      <c r="Z187" s="19">
        <f t="shared" si="143"/>
        <v>45.24000000000001</v>
      </c>
      <c r="AA187" s="19">
        <f t="shared" si="143"/>
        <v>45.188222222222215</v>
      </c>
      <c r="AB187" s="19">
        <f t="shared" si="143"/>
        <v>19.546666666666667</v>
      </c>
      <c r="AC187" s="19">
        <f t="shared" si="143"/>
        <v>19.56066666666667</v>
      </c>
      <c r="AD187" s="19">
        <f t="shared" si="143"/>
        <v>43.39066666666666</v>
      </c>
      <c r="AE187" s="19">
        <f t="shared" si="143"/>
        <v>59.20833333333333</v>
      </c>
      <c r="AF187" s="19">
        <f t="shared" si="143"/>
        <v>59.17400000000001</v>
      </c>
      <c r="AG187" s="19">
        <f t="shared" si="143"/>
        <v>27.604444444444447</v>
      </c>
      <c r="AH187" s="19">
        <f t="shared" si="143"/>
        <v>27.61388888888889</v>
      </c>
      <c r="AI187" s="19">
        <f t="shared" si="143"/>
        <v>43.37055555555556</v>
      </c>
      <c r="AK187" s="19">
        <f>AVERAGE(AK41:AK70)</f>
        <v>37.49611111111111</v>
      </c>
      <c r="AL187" s="19">
        <f>AVERAGE(AL41:AL70)</f>
        <v>49.33166666666668</v>
      </c>
      <c r="AM187" s="19">
        <f>AVERAGE(AM41:AM70)</f>
        <v>43.39083333333334</v>
      </c>
    </row>
    <row r="188" spans="1:39" ht="12.75">
      <c r="A188" t="s">
        <v>35</v>
      </c>
      <c r="B188" s="16">
        <f>MEDIAN(B41:B70)</f>
        <v>17.6</v>
      </c>
      <c r="C188" s="16">
        <f aca="true" t="shared" si="144" ref="C188:N188">MEDIAN(C41:C70)</f>
        <v>21.35</v>
      </c>
      <c r="D188" s="16">
        <f t="shared" si="144"/>
        <v>29.8</v>
      </c>
      <c r="E188" s="16">
        <f t="shared" si="144"/>
        <v>42.400000000000006</v>
      </c>
      <c r="F188" s="16">
        <f t="shared" si="144"/>
        <v>53.849999999999994</v>
      </c>
      <c r="G188" s="16">
        <f t="shared" si="144"/>
        <v>62.25</v>
      </c>
      <c r="H188" s="16">
        <f t="shared" si="144"/>
        <v>70.15</v>
      </c>
      <c r="I188" s="16">
        <f t="shared" si="144"/>
        <v>67.9</v>
      </c>
      <c r="J188" s="16">
        <f t="shared" si="144"/>
        <v>57.95</v>
      </c>
      <c r="K188" s="16">
        <f t="shared" si="144"/>
        <v>46.95</v>
      </c>
      <c r="L188" s="16">
        <f t="shared" si="144"/>
        <v>30.45</v>
      </c>
      <c r="M188" s="16">
        <f t="shared" si="144"/>
        <v>22.55</v>
      </c>
      <c r="N188" s="16">
        <f t="shared" si="144"/>
        <v>43.1</v>
      </c>
      <c r="O188" s="3"/>
      <c r="P188" s="16">
        <f>MEDIAN(P41:P70)</f>
        <v>43.10416666666667</v>
      </c>
      <c r="Q188" s="16">
        <f>MEDIAN(Q41:Q70)</f>
        <v>-0.00833333333333286</v>
      </c>
      <c r="R188" s="16">
        <f>MEDIAN(R41:R70)</f>
        <v>70.19999999999999</v>
      </c>
      <c r="S188" s="16">
        <f>MEDIAN(S41:S70)</f>
        <v>15.75</v>
      </c>
      <c r="T188" s="4"/>
      <c r="U188" s="4"/>
      <c r="V188" s="16">
        <f aca="true" t="shared" si="145" ref="V188:AI188">MEDIAN(V41:V70)</f>
        <v>41.61666666666667</v>
      </c>
      <c r="W188" s="16">
        <f t="shared" si="145"/>
        <v>41.913333333333334</v>
      </c>
      <c r="X188" s="16">
        <f t="shared" si="145"/>
        <v>67.06666666666668</v>
      </c>
      <c r="Y188" s="16">
        <f t="shared" si="145"/>
        <v>66.85333333333335</v>
      </c>
      <c r="Z188" s="16">
        <f t="shared" si="145"/>
        <v>45.699999999999996</v>
      </c>
      <c r="AA188" s="16">
        <f t="shared" si="145"/>
        <v>45.093333333333334</v>
      </c>
      <c r="AB188" s="16">
        <f t="shared" si="145"/>
        <v>19.833333333333332</v>
      </c>
      <c r="AC188" s="16">
        <f t="shared" si="145"/>
        <v>20.10666666666667</v>
      </c>
      <c r="AD188" s="16">
        <f t="shared" si="145"/>
        <v>43.39666666666666</v>
      </c>
      <c r="AE188" s="16">
        <f t="shared" si="145"/>
        <v>59.324999999999996</v>
      </c>
      <c r="AF188" s="16">
        <f t="shared" si="145"/>
        <v>58.97833333333333</v>
      </c>
      <c r="AG188" s="16">
        <f t="shared" si="145"/>
        <v>27.875</v>
      </c>
      <c r="AH188" s="16">
        <f t="shared" si="145"/>
        <v>27.693333333333335</v>
      </c>
      <c r="AI188" s="16">
        <f t="shared" si="145"/>
        <v>43.30833333333334</v>
      </c>
      <c r="AK188" s="16">
        <f>MEDIAN(AK41:AK70)</f>
        <v>37.291666666666664</v>
      </c>
      <c r="AL188" s="16">
        <f>MEDIAN(AL41:AL70)</f>
        <v>49.616666666666674</v>
      </c>
      <c r="AM188" s="16">
        <f>MEDIAN(AM41:AM70)</f>
        <v>43.5125</v>
      </c>
    </row>
    <row r="189" spans="1:39" ht="12.75">
      <c r="A189" t="s">
        <v>36</v>
      </c>
      <c r="B189" s="16">
        <f>MODE(B41:B70)</f>
        <v>14.1</v>
      </c>
      <c r="C189" s="16">
        <f aca="true" t="shared" si="146" ref="C189:N189">MODE(C41:C70)</f>
        <v>22.4</v>
      </c>
      <c r="D189" s="16">
        <f t="shared" si="146"/>
        <v>23.6</v>
      </c>
      <c r="E189" s="16">
        <f t="shared" si="146"/>
        <v>46.3</v>
      </c>
      <c r="F189" s="16">
        <f t="shared" si="146"/>
        <v>50.1</v>
      </c>
      <c r="G189" s="16">
        <f t="shared" si="146"/>
        <v>60.5</v>
      </c>
      <c r="H189" s="16">
        <f t="shared" si="146"/>
        <v>70.1</v>
      </c>
      <c r="I189" s="16">
        <f t="shared" si="146"/>
        <v>68.2</v>
      </c>
      <c r="J189" s="16">
        <f t="shared" si="146"/>
        <v>59.3</v>
      </c>
      <c r="K189" s="16" t="e">
        <f t="shared" si="146"/>
        <v>#N/A</v>
      </c>
      <c r="L189" s="16">
        <f t="shared" si="146"/>
        <v>30.2</v>
      </c>
      <c r="M189" s="16">
        <f t="shared" si="146"/>
        <v>23</v>
      </c>
      <c r="N189" s="16">
        <f t="shared" si="146"/>
        <v>42.9</v>
      </c>
      <c r="O189" s="3"/>
      <c r="P189" s="16">
        <f>MODE(P41:P70)</f>
        <v>44.041666666666664</v>
      </c>
      <c r="Q189" s="16">
        <f>MODE(Q41:Q70)</f>
        <v>-0.0416666666666643</v>
      </c>
      <c r="R189" s="16">
        <f>MODE(R41:R70)</f>
        <v>69.7</v>
      </c>
      <c r="S189" s="16">
        <f>MODE(S41:S70)</f>
        <v>21.1</v>
      </c>
      <c r="T189" s="4"/>
      <c r="U189" s="4"/>
      <c r="V189" s="16" t="e">
        <f aca="true" t="shared" si="147" ref="V189:AI189">MODE(V41:V70)</f>
        <v>#N/A</v>
      </c>
      <c r="W189" s="16">
        <f t="shared" si="147"/>
        <v>41.913333333333334</v>
      </c>
      <c r="X189" s="16">
        <f t="shared" si="147"/>
        <v>67.13333333333334</v>
      </c>
      <c r="Y189" s="16" t="e">
        <f t="shared" si="147"/>
        <v>#N/A</v>
      </c>
      <c r="Z189" s="16">
        <f t="shared" si="147"/>
        <v>45.699999999999996</v>
      </c>
      <c r="AA189" s="16" t="e">
        <f t="shared" si="147"/>
        <v>#N/A</v>
      </c>
      <c r="AB189" s="16">
        <f t="shared" si="147"/>
        <v>19.633333333333336</v>
      </c>
      <c r="AC189" s="16" t="e">
        <f t="shared" si="147"/>
        <v>#N/A</v>
      </c>
      <c r="AD189" s="16" t="e">
        <f t="shared" si="147"/>
        <v>#N/A</v>
      </c>
      <c r="AE189" s="16">
        <f t="shared" si="147"/>
        <v>60.01666666666667</v>
      </c>
      <c r="AF189" s="16">
        <f t="shared" si="147"/>
        <v>59.74333333333334</v>
      </c>
      <c r="AG189" s="16">
        <f t="shared" si="147"/>
        <v>26.849999999999998</v>
      </c>
      <c r="AH189" s="16" t="e">
        <f t="shared" si="147"/>
        <v>#N/A</v>
      </c>
      <c r="AI189" s="16">
        <f t="shared" si="147"/>
        <v>43.23333333333334</v>
      </c>
      <c r="AK189" s="16" t="e">
        <f>MODE(AK41:AK70)</f>
        <v>#N/A</v>
      </c>
      <c r="AL189" s="16" t="e">
        <f>MODE(AL41:AL70)</f>
        <v>#N/A</v>
      </c>
      <c r="AM189" s="16" t="e">
        <f>MODE(AM41:AM70)</f>
        <v>#N/A</v>
      </c>
    </row>
    <row r="190" spans="1:39" ht="12.75">
      <c r="A190" s="15" t="s">
        <v>37</v>
      </c>
      <c r="B190" s="3">
        <f>STDEVP(B41:B70)</f>
        <v>6.53816148130004</v>
      </c>
      <c r="C190" s="3">
        <f aca="true" t="shared" si="148" ref="C190:N190">STDEVP(C41:C70)</f>
        <v>6.027975521590041</v>
      </c>
      <c r="D190" s="3">
        <f t="shared" si="148"/>
        <v>4.071423447504429</v>
      </c>
      <c r="E190" s="3">
        <f t="shared" si="148"/>
        <v>3.016834249488824</v>
      </c>
      <c r="F190" s="3">
        <f t="shared" si="148"/>
        <v>3.3383312531195566</v>
      </c>
      <c r="G190" s="3">
        <f t="shared" si="148"/>
        <v>2.984731515935974</v>
      </c>
      <c r="H190" s="3">
        <f t="shared" si="148"/>
        <v>2.396852102237467</v>
      </c>
      <c r="I190" s="3">
        <f t="shared" si="148"/>
        <v>1.6174877639927587</v>
      </c>
      <c r="J190" s="3">
        <f t="shared" si="148"/>
        <v>2.441049410032761</v>
      </c>
      <c r="K190" s="3">
        <f t="shared" si="148"/>
        <v>2.7563845079297127</v>
      </c>
      <c r="L190" s="3">
        <f t="shared" si="148"/>
        <v>4.048401605023385</v>
      </c>
      <c r="M190" s="3">
        <f t="shared" si="148"/>
        <v>3.886506571888616</v>
      </c>
      <c r="N190" s="3">
        <f t="shared" si="148"/>
        <v>1.4150932438852413</v>
      </c>
      <c r="O190" s="3"/>
      <c r="P190" s="3">
        <f>STDEVP(P41:P70)</f>
        <v>1.422527636477928</v>
      </c>
      <c r="Q190" s="3">
        <f>STDEVP(Q41:Q70)</f>
        <v>0.0278831335362889</v>
      </c>
      <c r="R190" s="3">
        <f>STDEVP(R41:R70)</f>
        <v>2.2121608340162786</v>
      </c>
      <c r="S190" s="3">
        <f>STDEVP(S41:S70)</f>
        <v>5.915764250430087</v>
      </c>
      <c r="T190" s="4"/>
      <c r="U190" s="4"/>
      <c r="V190" s="3">
        <f aca="true" t="shared" si="149" ref="V190:AI190">STDEVP(V41:V70)</f>
        <v>2.0078761581997115</v>
      </c>
      <c r="W190" s="3">
        <f t="shared" si="149"/>
        <v>0.9927955044114987</v>
      </c>
      <c r="X190" s="3">
        <f t="shared" si="149"/>
        <v>1.679243289310435</v>
      </c>
      <c r="Y190" s="3">
        <f t="shared" si="149"/>
        <v>1.1410582266217197</v>
      </c>
      <c r="Z190" s="3">
        <f t="shared" si="149"/>
        <v>1.7925855524806582</v>
      </c>
      <c r="AA190" s="3">
        <f t="shared" si="149"/>
        <v>0.5849841614405388</v>
      </c>
      <c r="AB190" s="3">
        <f t="shared" si="149"/>
        <v>3.5121334657842436</v>
      </c>
      <c r="AC190" s="3">
        <f t="shared" si="149"/>
        <v>1.5628002881816654</v>
      </c>
      <c r="AD190" s="3">
        <f t="shared" si="149"/>
        <v>0.652445485164823</v>
      </c>
      <c r="AE190" s="3">
        <f t="shared" si="149"/>
        <v>1.4790496823856065</v>
      </c>
      <c r="AF190" s="3">
        <f t="shared" si="149"/>
        <v>0.8341286871136963</v>
      </c>
      <c r="AG190" s="3">
        <f t="shared" si="149"/>
        <v>2.3219282110530033</v>
      </c>
      <c r="AH190" s="3">
        <f t="shared" si="149"/>
        <v>0.9210819255528042</v>
      </c>
      <c r="AI190" s="3">
        <f t="shared" si="149"/>
        <v>1.2103885459216481</v>
      </c>
      <c r="AK190" s="3">
        <f>STDEVP(AK41:AK70)</f>
        <v>2.063226003909834</v>
      </c>
      <c r="AL190" s="3">
        <f>STDEVP(AL41:AL70)</f>
        <v>1.443794832556609</v>
      </c>
      <c r="AM190" s="3">
        <f>STDEVP(AM41:AM70)</f>
        <v>1.2820400229204267</v>
      </c>
    </row>
    <row r="191" spans="1:39" ht="12.75">
      <c r="A191" s="22" t="s">
        <v>14</v>
      </c>
      <c r="B191" s="20">
        <f>MAX(B41:B70)</f>
        <v>25.6</v>
      </c>
      <c r="C191" s="20">
        <f aca="true" t="shared" si="150" ref="C191:N191">MAX(C41:C70)</f>
        <v>34.5</v>
      </c>
      <c r="D191" s="20">
        <f t="shared" si="150"/>
        <v>38.4</v>
      </c>
      <c r="E191" s="20">
        <f t="shared" si="150"/>
        <v>49.1</v>
      </c>
      <c r="F191" s="20">
        <f t="shared" si="150"/>
        <v>62.6</v>
      </c>
      <c r="G191" s="20">
        <f t="shared" si="150"/>
        <v>69.4</v>
      </c>
      <c r="H191" s="20">
        <f t="shared" si="150"/>
        <v>77.4</v>
      </c>
      <c r="I191" s="20">
        <f t="shared" si="150"/>
        <v>71.3</v>
      </c>
      <c r="J191" s="20">
        <f t="shared" si="150"/>
        <v>62.6</v>
      </c>
      <c r="K191" s="20">
        <f t="shared" si="150"/>
        <v>51.7</v>
      </c>
      <c r="L191" s="20">
        <f t="shared" si="150"/>
        <v>40.3</v>
      </c>
      <c r="M191" s="20">
        <f t="shared" si="150"/>
        <v>30</v>
      </c>
      <c r="N191" s="20">
        <f t="shared" si="150"/>
        <v>46.7</v>
      </c>
      <c r="O191" s="3"/>
      <c r="P191" s="20">
        <f>MAX(P41:P70)</f>
        <v>46.725</v>
      </c>
      <c r="Q191" s="20">
        <f>MAX(Q41:Q70)</f>
        <v>0.05000000000000426</v>
      </c>
      <c r="R191" s="20">
        <f>MAX(R41:R70)</f>
        <v>77.4</v>
      </c>
      <c r="S191" s="20">
        <f>MAX(S41:S70)</f>
        <v>24.5</v>
      </c>
      <c r="T191" s="4">
        <f>MAX(T71:T100)</f>
        <v>12</v>
      </c>
      <c r="U191" s="4"/>
      <c r="V191" s="20">
        <f aca="true" t="shared" si="151" ref="V191:AI191">MAX(V41:V70)</f>
        <v>47.36666666666667</v>
      </c>
      <c r="W191" s="20">
        <f t="shared" si="151"/>
        <v>43.43333333333333</v>
      </c>
      <c r="X191" s="20">
        <f t="shared" si="151"/>
        <v>71.43333333333334</v>
      </c>
      <c r="Y191" s="20">
        <f t="shared" si="151"/>
        <v>68.96000000000001</v>
      </c>
      <c r="Z191" s="20">
        <f t="shared" si="151"/>
        <v>49</v>
      </c>
      <c r="AA191" s="20">
        <f t="shared" si="151"/>
        <v>46.306666666666665</v>
      </c>
      <c r="AB191" s="20">
        <f t="shared" si="151"/>
        <v>25.033333333333335</v>
      </c>
      <c r="AC191" s="20">
        <f t="shared" si="151"/>
        <v>22.106666666666666</v>
      </c>
      <c r="AD191" s="20">
        <f t="shared" si="151"/>
        <v>44.61</v>
      </c>
      <c r="AE191" s="20">
        <f t="shared" si="151"/>
        <v>62.23333333333334</v>
      </c>
      <c r="AF191" s="20">
        <f t="shared" si="151"/>
        <v>60.766666666666666</v>
      </c>
      <c r="AG191" s="20">
        <f t="shared" si="151"/>
        <v>31.600000000000005</v>
      </c>
      <c r="AH191" s="20">
        <f t="shared" si="151"/>
        <v>29.19666666666667</v>
      </c>
      <c r="AI191" s="20">
        <f t="shared" si="151"/>
        <v>46.41666666666668</v>
      </c>
      <c r="AK191" s="20">
        <f>MAX(AK41:AK70)</f>
        <v>43.166666666666664</v>
      </c>
      <c r="AL191" s="20">
        <f>MAX(AL41:AL70)</f>
        <v>52.01666666666667</v>
      </c>
      <c r="AM191" s="20">
        <f>MAX(AM41:AM70)</f>
        <v>46.81666666666666</v>
      </c>
    </row>
    <row r="192" spans="1:39" ht="12.75">
      <c r="A192" s="22" t="s">
        <v>15</v>
      </c>
      <c r="B192" s="20">
        <f>MIN(B41:B70)</f>
        <v>0.1</v>
      </c>
      <c r="C192" s="20">
        <f aca="true" t="shared" si="152" ref="C192:N192">MIN(C41:C70)</f>
        <v>2.7</v>
      </c>
      <c r="D192" s="20">
        <f t="shared" si="152"/>
        <v>21.4</v>
      </c>
      <c r="E192" s="20">
        <f t="shared" si="152"/>
        <v>37.7</v>
      </c>
      <c r="F192" s="20">
        <f t="shared" si="152"/>
        <v>48.4</v>
      </c>
      <c r="G192" s="20">
        <f t="shared" si="152"/>
        <v>56.7</v>
      </c>
      <c r="H192" s="20">
        <f t="shared" si="152"/>
        <v>65.2</v>
      </c>
      <c r="I192" s="20">
        <f t="shared" si="152"/>
        <v>64.3</v>
      </c>
      <c r="J192" s="20">
        <f t="shared" si="152"/>
        <v>53</v>
      </c>
      <c r="K192" s="20">
        <f t="shared" si="152"/>
        <v>41.6</v>
      </c>
      <c r="L192" s="20">
        <f t="shared" si="152"/>
        <v>21.7</v>
      </c>
      <c r="M192" s="20">
        <f t="shared" si="152"/>
        <v>13.6</v>
      </c>
      <c r="N192" s="20">
        <f t="shared" si="152"/>
        <v>40</v>
      </c>
      <c r="O192" s="3"/>
      <c r="P192" s="20">
        <f>MIN(P41:P70)</f>
        <v>39.975</v>
      </c>
      <c r="Q192" s="20">
        <f>MIN(Q41:Q70)</f>
        <v>-0.041666666666671404</v>
      </c>
      <c r="R192" s="20">
        <f>MIN(R41:R70)</f>
        <v>65.3</v>
      </c>
      <c r="S192" s="20">
        <f>MIN(S41:S70)</f>
        <v>0.1</v>
      </c>
      <c r="T192" s="4">
        <f>MIN(T71:T100)</f>
        <v>12</v>
      </c>
      <c r="U192" s="4"/>
      <c r="V192" s="20">
        <f aca="true" t="shared" si="153" ref="V192:AI192">MIN(V41:V70)</f>
        <v>37.63333333333333</v>
      </c>
      <c r="W192" s="20">
        <f t="shared" si="153"/>
        <v>39.57333333333334</v>
      </c>
      <c r="X192" s="20">
        <f t="shared" si="153"/>
        <v>63.20000000000001</v>
      </c>
      <c r="Y192" s="20">
        <f t="shared" si="153"/>
        <v>65.36666666666667</v>
      </c>
      <c r="Z192" s="20">
        <f t="shared" si="153"/>
        <v>41.2</v>
      </c>
      <c r="AA192" s="20">
        <f t="shared" si="153"/>
        <v>43.879999999999995</v>
      </c>
      <c r="AB192" s="20">
        <f t="shared" si="153"/>
        <v>11.6</v>
      </c>
      <c r="AC192" s="20">
        <f t="shared" si="153"/>
        <v>16.44</v>
      </c>
      <c r="AD192" s="20">
        <f t="shared" si="153"/>
        <v>41.821666666666665</v>
      </c>
      <c r="AE192" s="20">
        <f t="shared" si="153"/>
        <v>55.73333333333334</v>
      </c>
      <c r="AF192" s="20">
        <f t="shared" si="153"/>
        <v>57.81666666666668</v>
      </c>
      <c r="AG192" s="20">
        <f t="shared" si="153"/>
        <v>22.766666666666666</v>
      </c>
      <c r="AH192" s="20">
        <f t="shared" si="153"/>
        <v>25.29</v>
      </c>
      <c r="AI192" s="20">
        <f t="shared" si="153"/>
        <v>40.66666666666667</v>
      </c>
      <c r="AK192" s="20">
        <f>MIN(AK41:AK70)</f>
        <v>33.36666666666667</v>
      </c>
      <c r="AL192" s="20">
        <f>MIN(AL41:AL70)</f>
        <v>45.20000000000001</v>
      </c>
      <c r="AM192" s="20">
        <f>MIN(AM41:AM70)</f>
        <v>41.20833333333333</v>
      </c>
    </row>
    <row r="193" spans="1:39" ht="12.75">
      <c r="A193" s="22" t="s">
        <v>42</v>
      </c>
      <c r="B193" s="23">
        <f>COUNT(B41:B70)</f>
        <v>30</v>
      </c>
      <c r="C193" s="23">
        <f aca="true" t="shared" si="154" ref="C193:N193">COUNT(C41:C70)</f>
        <v>30</v>
      </c>
      <c r="D193" s="23">
        <f t="shared" si="154"/>
        <v>30</v>
      </c>
      <c r="E193" s="23">
        <f t="shared" si="154"/>
        <v>30</v>
      </c>
      <c r="F193" s="23">
        <f t="shared" si="154"/>
        <v>30</v>
      </c>
      <c r="G193" s="23">
        <f t="shared" si="154"/>
        <v>30</v>
      </c>
      <c r="H193" s="23">
        <f t="shared" si="154"/>
        <v>30</v>
      </c>
      <c r="I193" s="23">
        <f t="shared" si="154"/>
        <v>30</v>
      </c>
      <c r="J193" s="23">
        <f t="shared" si="154"/>
        <v>30</v>
      </c>
      <c r="K193" s="23">
        <f t="shared" si="154"/>
        <v>30</v>
      </c>
      <c r="L193" s="23">
        <f t="shared" si="154"/>
        <v>30</v>
      </c>
      <c r="M193" s="23">
        <f t="shared" si="154"/>
        <v>30</v>
      </c>
      <c r="N193" s="23">
        <f t="shared" si="154"/>
        <v>30</v>
      </c>
      <c r="O193" s="3"/>
      <c r="P193" s="23">
        <f>COUNT(P41:P70)</f>
        <v>30</v>
      </c>
      <c r="Q193" s="23">
        <f>COUNT(Q41:Q70)</f>
        <v>30</v>
      </c>
      <c r="R193" s="23">
        <f>COUNT(R41:R70)</f>
        <v>30</v>
      </c>
      <c r="S193" s="23">
        <f>COUNT(S41:S70)</f>
        <v>30</v>
      </c>
      <c r="T193" s="23">
        <f>COUNT(T41:T70)</f>
        <v>30</v>
      </c>
      <c r="U193" s="24"/>
      <c r="V193" s="23">
        <f aca="true" t="shared" si="155" ref="V193:AI193">COUNT(V41:V70)</f>
        <v>30</v>
      </c>
      <c r="W193" s="23">
        <f t="shared" si="155"/>
        <v>30</v>
      </c>
      <c r="X193" s="23">
        <f t="shared" si="155"/>
        <v>30</v>
      </c>
      <c r="Y193" s="23">
        <f t="shared" si="155"/>
        <v>30</v>
      </c>
      <c r="Z193" s="23">
        <f t="shared" si="155"/>
        <v>30</v>
      </c>
      <c r="AA193" s="23">
        <f t="shared" si="155"/>
        <v>30</v>
      </c>
      <c r="AB193" s="23">
        <f t="shared" si="155"/>
        <v>30</v>
      </c>
      <c r="AC193" s="23">
        <f t="shared" si="155"/>
        <v>30</v>
      </c>
      <c r="AD193" s="23">
        <f t="shared" si="155"/>
        <v>30</v>
      </c>
      <c r="AE193" s="23">
        <f t="shared" si="155"/>
        <v>30</v>
      </c>
      <c r="AF193" s="23">
        <f t="shared" si="155"/>
        <v>30</v>
      </c>
      <c r="AG193" s="23">
        <f t="shared" si="155"/>
        <v>30</v>
      </c>
      <c r="AH193" s="23">
        <f t="shared" si="155"/>
        <v>30</v>
      </c>
      <c r="AI193" s="23">
        <f t="shared" si="155"/>
        <v>30</v>
      </c>
      <c r="AK193" s="23">
        <f>COUNT(AK41:AK70)</f>
        <v>30</v>
      </c>
      <c r="AL193" s="23">
        <f>COUNT(AL41:AL70)</f>
        <v>30</v>
      </c>
      <c r="AM193" s="23">
        <f>COUNT(AM41:AM70)</f>
        <v>30</v>
      </c>
    </row>
    <row r="194" spans="2:39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R194" s="15"/>
      <c r="T194" s="4"/>
      <c r="U194" s="4"/>
      <c r="AK194" s="3"/>
      <c r="AL194" s="3"/>
      <c r="AM194" s="3"/>
    </row>
    <row r="195" spans="1:39" ht="12.75">
      <c r="A195" t="s">
        <v>33</v>
      </c>
      <c r="B195" s="21">
        <f>+A31</f>
        <v>1921</v>
      </c>
      <c r="C195" s="21">
        <f>A60</f>
        <v>1950</v>
      </c>
      <c r="D195" s="15"/>
      <c r="E195" s="21">
        <f>+C195-B195+1</f>
        <v>30</v>
      </c>
      <c r="F195" s="15"/>
      <c r="G195" s="15"/>
      <c r="H195" s="15"/>
      <c r="I195" s="15"/>
      <c r="J195" s="15"/>
      <c r="K195" s="15"/>
      <c r="L195" s="15"/>
      <c r="M195" s="15"/>
      <c r="N195" s="15"/>
      <c r="R195" s="15"/>
      <c r="S195" s="15"/>
      <c r="T195" s="4"/>
      <c r="U195" s="4"/>
      <c r="AK195" s="3"/>
      <c r="AL195" s="3"/>
      <c r="AM195" s="3"/>
    </row>
    <row r="196" spans="1:39" ht="12.75">
      <c r="A196" s="15" t="s">
        <v>34</v>
      </c>
      <c r="B196" s="19">
        <f>AVERAGE(B31:B60)</f>
        <v>16.26333333333334</v>
      </c>
      <c r="C196" s="19">
        <f aca="true" t="shared" si="156" ref="C196:N196">AVERAGE(C31:C60)</f>
        <v>20.59333333333334</v>
      </c>
      <c r="D196" s="19">
        <f t="shared" si="156"/>
        <v>30.21000000000001</v>
      </c>
      <c r="E196" s="19">
        <f t="shared" si="156"/>
        <v>43.04333333333332</v>
      </c>
      <c r="F196" s="19">
        <f t="shared" si="156"/>
        <v>53.593333333333334</v>
      </c>
      <c r="G196" s="19">
        <f t="shared" si="156"/>
        <v>62.35333333333333</v>
      </c>
      <c r="H196" s="19">
        <f t="shared" si="156"/>
        <v>70.14000000000001</v>
      </c>
      <c r="I196" s="19">
        <f t="shared" si="156"/>
        <v>67.69333333333333</v>
      </c>
      <c r="J196" s="19">
        <f t="shared" si="156"/>
        <v>57.62333333333333</v>
      </c>
      <c r="K196" s="19">
        <f t="shared" si="156"/>
        <v>46.45</v>
      </c>
      <c r="L196" s="19">
        <f t="shared" si="156"/>
        <v>31.100000000000005</v>
      </c>
      <c r="M196" s="19">
        <f t="shared" si="156"/>
        <v>20.910000000000004</v>
      </c>
      <c r="N196" s="19">
        <f t="shared" si="156"/>
        <v>43.33666666666668</v>
      </c>
      <c r="O196" s="3">
        <f>AVERAGE(B196:M196)</f>
        <v>43.33111111111111</v>
      </c>
      <c r="P196" s="19">
        <f>AVERAGE(P31:P60)</f>
        <v>43.33111111111111</v>
      </c>
      <c r="Q196" s="19">
        <f>AVERAGE(Q31:Q60)</f>
        <v>0.005555555555555477</v>
      </c>
      <c r="R196" s="19">
        <f>AVERAGE(R31:R60)</f>
        <v>70.23</v>
      </c>
      <c r="S196" s="19">
        <f>AVERAGE(S31:S60)</f>
        <v>13.876666666666669</v>
      </c>
      <c r="T196" s="4"/>
      <c r="U196" s="4"/>
      <c r="V196" s="19">
        <f aca="true" t="shared" si="157" ref="V196:AI196">AVERAGE(V31:V60)</f>
        <v>42.282222222222224</v>
      </c>
      <c r="W196" s="19">
        <f t="shared" si="157"/>
        <v>42.21955555555555</v>
      </c>
      <c r="X196" s="19">
        <f t="shared" si="157"/>
        <v>66.72888888888886</v>
      </c>
      <c r="Y196" s="19">
        <f t="shared" si="157"/>
        <v>66.69444444444443</v>
      </c>
      <c r="Z196" s="19">
        <f t="shared" si="157"/>
        <v>45.05777777777778</v>
      </c>
      <c r="AA196" s="19">
        <f t="shared" si="157"/>
        <v>44.96400000000001</v>
      </c>
      <c r="AB196" s="19">
        <f t="shared" si="157"/>
        <v>19.1</v>
      </c>
      <c r="AC196" s="19">
        <f t="shared" si="157"/>
        <v>19.248000000000005</v>
      </c>
      <c r="AD196" s="19">
        <f t="shared" si="157"/>
        <v>43.29655555555555</v>
      </c>
      <c r="AE196" s="19">
        <f t="shared" si="157"/>
        <v>59.074444444444445</v>
      </c>
      <c r="AF196" s="19">
        <f t="shared" si="157"/>
        <v>59.054222222222236</v>
      </c>
      <c r="AG196" s="19">
        <f t="shared" si="157"/>
        <v>27.442222222222224</v>
      </c>
      <c r="AH196" s="19">
        <f t="shared" si="157"/>
        <v>27.493333333333336</v>
      </c>
      <c r="AI196" s="19">
        <f t="shared" si="157"/>
        <v>43.208611111111104</v>
      </c>
      <c r="AK196" s="19">
        <f>AVERAGE(AK31:AK60)</f>
        <v>37.676111111111105</v>
      </c>
      <c r="AL196" s="19">
        <f>AVERAGE(AL31:AL60)</f>
        <v>48.98611111111111</v>
      </c>
      <c r="AM196" s="19">
        <f>AVERAGE(AM31:AM60)</f>
        <v>43.228611111111114</v>
      </c>
    </row>
    <row r="197" spans="1:39" ht="12.75">
      <c r="A197" t="s">
        <v>35</v>
      </c>
      <c r="B197" s="16">
        <f>MEDIAN(B31:B60)</f>
        <v>18.9</v>
      </c>
      <c r="C197" s="16">
        <f aca="true" t="shared" si="158" ref="C197:N197">MEDIAN(C31:C60)</f>
        <v>21.9</v>
      </c>
      <c r="D197" s="16">
        <f t="shared" si="158"/>
        <v>30.95</v>
      </c>
      <c r="E197" s="16">
        <f t="shared" si="158"/>
        <v>41.75</v>
      </c>
      <c r="F197" s="16">
        <f t="shared" si="158"/>
        <v>53</v>
      </c>
      <c r="G197" s="16">
        <f t="shared" si="158"/>
        <v>62.150000000000006</v>
      </c>
      <c r="H197" s="16">
        <f t="shared" si="158"/>
        <v>70.1</v>
      </c>
      <c r="I197" s="16">
        <f t="shared" si="158"/>
        <v>67.75</v>
      </c>
      <c r="J197" s="16">
        <f t="shared" si="158"/>
        <v>57.25</v>
      </c>
      <c r="K197" s="16">
        <f t="shared" si="158"/>
        <v>46.8</v>
      </c>
      <c r="L197" s="16">
        <f t="shared" si="158"/>
        <v>30.75</v>
      </c>
      <c r="M197" s="16">
        <f t="shared" si="158"/>
        <v>21.9</v>
      </c>
      <c r="N197" s="16">
        <f t="shared" si="158"/>
        <v>43.150000000000006</v>
      </c>
      <c r="O197" s="3"/>
      <c r="P197" s="16">
        <f>MEDIAN(P31:P60)</f>
        <v>43.141666666666666</v>
      </c>
      <c r="Q197" s="16">
        <f>MEDIAN(Q31:Q60)</f>
        <v>0.008333333333339965</v>
      </c>
      <c r="R197" s="16">
        <f>MEDIAN(R31:R60)</f>
        <v>70.1</v>
      </c>
      <c r="S197" s="16">
        <f>MEDIAN(S31:S60)</f>
        <v>15.649999999999999</v>
      </c>
      <c r="T197" s="4"/>
      <c r="U197" s="4"/>
      <c r="V197" s="16">
        <f aca="true" t="shared" si="159" ref="V197:AI197">MEDIAN(V31:V60)</f>
        <v>42.28333333333334</v>
      </c>
      <c r="W197" s="16">
        <f t="shared" si="159"/>
        <v>42.33666666666667</v>
      </c>
      <c r="X197" s="16">
        <f t="shared" si="159"/>
        <v>66.9</v>
      </c>
      <c r="Y197" s="16">
        <f t="shared" si="159"/>
        <v>66.31</v>
      </c>
      <c r="Z197" s="16">
        <f t="shared" si="159"/>
        <v>45.28333333333333</v>
      </c>
      <c r="AA197" s="16">
        <f t="shared" si="159"/>
        <v>44.96666666666667</v>
      </c>
      <c r="AB197" s="16">
        <f t="shared" si="159"/>
        <v>19.633333333333336</v>
      </c>
      <c r="AC197" s="16">
        <f t="shared" si="159"/>
        <v>19.116666666666667</v>
      </c>
      <c r="AD197" s="16">
        <f t="shared" si="159"/>
        <v>43.20833333333333</v>
      </c>
      <c r="AE197" s="16">
        <f t="shared" si="159"/>
        <v>59.349999999999994</v>
      </c>
      <c r="AF197" s="16">
        <f t="shared" si="159"/>
        <v>58.785000000000004</v>
      </c>
      <c r="AG197" s="16">
        <f t="shared" si="159"/>
        <v>27.633333333333333</v>
      </c>
      <c r="AH197" s="16">
        <f t="shared" si="159"/>
        <v>27.46333333333333</v>
      </c>
      <c r="AI197" s="16">
        <f t="shared" si="159"/>
        <v>43.237500000000004</v>
      </c>
      <c r="AK197" s="16">
        <f>MEDIAN(AK31:AK60)</f>
        <v>37.38333333333334</v>
      </c>
      <c r="AL197" s="16">
        <f>MEDIAN(AL31:AL60)</f>
        <v>48.925000000000004</v>
      </c>
      <c r="AM197" s="16">
        <f>MEDIAN(AM31:AM60)</f>
        <v>42.920833333333334</v>
      </c>
    </row>
    <row r="198" spans="1:39" ht="12.75">
      <c r="A198" t="s">
        <v>36</v>
      </c>
      <c r="B198" s="16">
        <f>MODE(B31:B60)</f>
        <v>20.8</v>
      </c>
      <c r="C198" s="16">
        <f aca="true" t="shared" si="160" ref="C198:N198">MODE(C31:C60)</f>
        <v>27.2</v>
      </c>
      <c r="D198" s="16">
        <f t="shared" si="160"/>
        <v>31.5</v>
      </c>
      <c r="E198" s="16">
        <f t="shared" si="160"/>
        <v>41</v>
      </c>
      <c r="F198" s="16">
        <f t="shared" si="160"/>
        <v>50.1</v>
      </c>
      <c r="G198" s="16">
        <f t="shared" si="160"/>
        <v>62.1</v>
      </c>
      <c r="H198" s="16">
        <f t="shared" si="160"/>
        <v>70.1</v>
      </c>
      <c r="I198" s="16">
        <f t="shared" si="160"/>
        <v>68.2</v>
      </c>
      <c r="J198" s="16">
        <f t="shared" si="160"/>
        <v>53</v>
      </c>
      <c r="K198" s="16">
        <f t="shared" si="160"/>
        <v>49.1</v>
      </c>
      <c r="L198" s="16">
        <f t="shared" si="160"/>
        <v>28.9</v>
      </c>
      <c r="M198" s="16">
        <f t="shared" si="160"/>
        <v>23.9</v>
      </c>
      <c r="N198" s="16">
        <f t="shared" si="160"/>
        <v>44</v>
      </c>
      <c r="O198" s="3"/>
      <c r="P198" s="16" t="e">
        <f>MODE(P31:P60)</f>
        <v>#N/A</v>
      </c>
      <c r="Q198" s="16">
        <f>MODE(Q31:Q60)</f>
        <v>0.008333333333339965</v>
      </c>
      <c r="R198" s="16">
        <f>MODE(R31:R60)</f>
        <v>70.1</v>
      </c>
      <c r="S198" s="16">
        <f>MODE(S31:S60)</f>
        <v>17</v>
      </c>
      <c r="T198" s="4"/>
      <c r="U198" s="4"/>
      <c r="V198" s="16" t="e">
        <f aca="true" t="shared" si="161" ref="V198:AI198">MODE(V31:V60)</f>
        <v>#N/A</v>
      </c>
      <c r="W198" s="16" t="e">
        <f t="shared" si="161"/>
        <v>#N/A</v>
      </c>
      <c r="X198" s="16">
        <f t="shared" si="161"/>
        <v>67.26666666666667</v>
      </c>
      <c r="Y198" s="16">
        <f t="shared" si="161"/>
        <v>66.14666666666668</v>
      </c>
      <c r="Z198" s="16">
        <f t="shared" si="161"/>
        <v>44.6</v>
      </c>
      <c r="AA198" s="16" t="e">
        <f t="shared" si="161"/>
        <v>#N/A</v>
      </c>
      <c r="AB198" s="16">
        <f t="shared" si="161"/>
        <v>19.633333333333336</v>
      </c>
      <c r="AC198" s="16">
        <f t="shared" si="161"/>
        <v>19.1</v>
      </c>
      <c r="AD198" s="16" t="e">
        <f t="shared" si="161"/>
        <v>#N/A</v>
      </c>
      <c r="AE198" s="16">
        <f t="shared" si="161"/>
        <v>60.01666666666667</v>
      </c>
      <c r="AF198" s="16">
        <f t="shared" si="161"/>
        <v>58.08</v>
      </c>
      <c r="AG198" s="16">
        <f t="shared" si="161"/>
        <v>28.2</v>
      </c>
      <c r="AH198" s="16">
        <f t="shared" si="161"/>
        <v>27.46333333333333</v>
      </c>
      <c r="AI198" s="16" t="e">
        <f t="shared" si="161"/>
        <v>#N/A</v>
      </c>
      <c r="AK198" s="16" t="e">
        <f>MODE(AK31:AK60)</f>
        <v>#N/A</v>
      </c>
      <c r="AL198" s="16">
        <f>MODE(AL31:AL60)</f>
        <v>47.666666666666664</v>
      </c>
      <c r="AM198" s="16" t="e">
        <f>MODE(AM31:AM60)</f>
        <v>#N/A</v>
      </c>
    </row>
    <row r="199" spans="1:39" ht="12.75">
      <c r="A199" s="15" t="s">
        <v>37</v>
      </c>
      <c r="B199" s="3">
        <f>STDEVP(B31:B60)</f>
        <v>7.034604150594075</v>
      </c>
      <c r="C199" s="3">
        <f aca="true" t="shared" si="162" ref="C199:N199">STDEVP(C31:C60)</f>
        <v>6.600703666192624</v>
      </c>
      <c r="D199" s="3">
        <f t="shared" si="162"/>
        <v>3.641734934524006</v>
      </c>
      <c r="E199" s="3">
        <f t="shared" si="162"/>
        <v>3.072640919831507</v>
      </c>
      <c r="F199" s="3">
        <f t="shared" si="162"/>
        <v>3.4431510116299173</v>
      </c>
      <c r="G199" s="3">
        <f t="shared" si="162"/>
        <v>2.8090014042162434</v>
      </c>
      <c r="H199" s="3">
        <f t="shared" si="162"/>
        <v>2.33674987964016</v>
      </c>
      <c r="I199" s="3">
        <f t="shared" si="162"/>
        <v>1.8827167132164249</v>
      </c>
      <c r="J199" s="3">
        <f t="shared" si="162"/>
        <v>2.64898513061557</v>
      </c>
      <c r="K199" s="3">
        <f t="shared" si="162"/>
        <v>3.3572558238338734</v>
      </c>
      <c r="L199" s="3">
        <f t="shared" si="162"/>
        <v>3.3182324612158176</v>
      </c>
      <c r="M199" s="3">
        <f t="shared" si="162"/>
        <v>4.251850577493661</v>
      </c>
      <c r="N199" s="3">
        <f t="shared" si="162"/>
        <v>1.3960619215809182</v>
      </c>
      <c r="O199" s="3"/>
      <c r="P199" s="3">
        <f>STDEVP(P31:P60)</f>
        <v>1.4012460283969768</v>
      </c>
      <c r="Q199" s="3">
        <f>STDEVP(Q31:Q60)</f>
        <v>0.027582647971792624</v>
      </c>
      <c r="R199" s="3">
        <f>STDEVP(R31:R60)</f>
        <v>2.2734921743138448</v>
      </c>
      <c r="S199" s="3">
        <f>STDEVP(S31:S60)</f>
        <v>6.326066884109129</v>
      </c>
      <c r="T199" s="4"/>
      <c r="U199" s="4"/>
      <c r="V199" s="3">
        <f aca="true" t="shared" si="163" ref="V199:AI199">STDEVP(V31:V60)</f>
        <v>2.0780106821336797</v>
      </c>
      <c r="W199" s="3">
        <f t="shared" si="163"/>
        <v>0.8305873572511442</v>
      </c>
      <c r="X199" s="3">
        <f t="shared" si="163"/>
        <v>1.7952557505493607</v>
      </c>
      <c r="Y199" s="3">
        <f t="shared" si="163"/>
        <v>1.2384100718963078</v>
      </c>
      <c r="Z199" s="3">
        <f t="shared" si="163"/>
        <v>1.496116784244808</v>
      </c>
      <c r="AA199" s="3">
        <f t="shared" si="163"/>
        <v>0.711529599081796</v>
      </c>
      <c r="AB199" s="3">
        <f t="shared" si="163"/>
        <v>3.6693626452317676</v>
      </c>
      <c r="AC199" s="3">
        <f t="shared" si="163"/>
        <v>1.486806570397682</v>
      </c>
      <c r="AD199" s="3">
        <f t="shared" si="163"/>
        <v>0.6618328833114754</v>
      </c>
      <c r="AE199" s="3">
        <f t="shared" si="163"/>
        <v>1.565228260086345</v>
      </c>
      <c r="AF199" s="3">
        <f t="shared" si="163"/>
        <v>0.9099885767827575</v>
      </c>
      <c r="AG199" s="3">
        <f t="shared" si="163"/>
        <v>2.088751768549166</v>
      </c>
      <c r="AH199" s="3">
        <f t="shared" si="163"/>
        <v>0.9126538429421163</v>
      </c>
      <c r="AI199" s="3">
        <f t="shared" si="163"/>
        <v>1.271047765758639</v>
      </c>
      <c r="AK199" s="3">
        <f>STDEVP(AK31:AK60)</f>
        <v>2.3239760123920092</v>
      </c>
      <c r="AL199" s="3">
        <f>STDEVP(AL31:AL60)</f>
        <v>1.403732348481395</v>
      </c>
      <c r="AM199" s="3">
        <f>STDEVP(AM31:AM60)</f>
        <v>1.3148047371809213</v>
      </c>
    </row>
    <row r="200" spans="1:39" ht="12.75">
      <c r="A200" s="22" t="s">
        <v>14</v>
      </c>
      <c r="B200" s="20">
        <f>MAX(B31:B60)</f>
        <v>25.6</v>
      </c>
      <c r="C200" s="20">
        <f aca="true" t="shared" si="164" ref="C200:N200">MAX(C31:C60)</f>
        <v>30.7</v>
      </c>
      <c r="D200" s="20">
        <f t="shared" si="164"/>
        <v>38.4</v>
      </c>
      <c r="E200" s="20">
        <f t="shared" si="164"/>
        <v>49.1</v>
      </c>
      <c r="F200" s="20">
        <f t="shared" si="164"/>
        <v>62.6</v>
      </c>
      <c r="G200" s="20">
        <f t="shared" si="164"/>
        <v>69.4</v>
      </c>
      <c r="H200" s="20">
        <f t="shared" si="164"/>
        <v>77.4</v>
      </c>
      <c r="I200" s="20">
        <f t="shared" si="164"/>
        <v>71.3</v>
      </c>
      <c r="J200" s="20">
        <f t="shared" si="164"/>
        <v>62.6</v>
      </c>
      <c r="K200" s="20">
        <f t="shared" si="164"/>
        <v>51.7</v>
      </c>
      <c r="L200" s="20">
        <f t="shared" si="164"/>
        <v>40.3</v>
      </c>
      <c r="M200" s="20">
        <f t="shared" si="164"/>
        <v>30</v>
      </c>
      <c r="N200" s="20">
        <f t="shared" si="164"/>
        <v>46.7</v>
      </c>
      <c r="O200" s="3"/>
      <c r="P200" s="20">
        <f>MAX(P31:P60)</f>
        <v>46.725</v>
      </c>
      <c r="Q200" s="20">
        <f>MAX(Q31:Q60)</f>
        <v>0.05000000000000426</v>
      </c>
      <c r="R200" s="20">
        <f>MAX(R31:R60)</f>
        <v>77.4</v>
      </c>
      <c r="S200" s="20">
        <f>MAX(S31:S60)</f>
        <v>23</v>
      </c>
      <c r="T200" s="25">
        <f>MAX(T31:T60)</f>
        <v>12</v>
      </c>
      <c r="U200" s="25"/>
      <c r="V200" s="20">
        <f aca="true" t="shared" si="165" ref="V200:AI200">MAX(V31:V60)</f>
        <v>47.36666666666667</v>
      </c>
      <c r="W200" s="20">
        <f t="shared" si="165"/>
        <v>43.43333333333333</v>
      </c>
      <c r="X200" s="20">
        <f t="shared" si="165"/>
        <v>71.43333333333334</v>
      </c>
      <c r="Y200" s="20">
        <f t="shared" si="165"/>
        <v>68.96000000000001</v>
      </c>
      <c r="Z200" s="20">
        <f t="shared" si="165"/>
        <v>47.43333333333334</v>
      </c>
      <c r="AA200" s="20">
        <f t="shared" si="165"/>
        <v>46.306666666666665</v>
      </c>
      <c r="AB200" s="20">
        <f t="shared" si="165"/>
        <v>26.633333333333336</v>
      </c>
      <c r="AC200" s="20">
        <f t="shared" si="165"/>
        <v>22.106666666666666</v>
      </c>
      <c r="AD200" s="20">
        <f t="shared" si="165"/>
        <v>44.61</v>
      </c>
      <c r="AE200" s="20">
        <f t="shared" si="165"/>
        <v>62.23333333333334</v>
      </c>
      <c r="AF200" s="20">
        <f t="shared" si="165"/>
        <v>60.766666666666666</v>
      </c>
      <c r="AG200" s="20">
        <f t="shared" si="165"/>
        <v>31.600000000000005</v>
      </c>
      <c r="AH200" s="20">
        <f t="shared" si="165"/>
        <v>29.19666666666667</v>
      </c>
      <c r="AI200" s="20">
        <f t="shared" si="165"/>
        <v>46.41666666666668</v>
      </c>
      <c r="AK200" s="20">
        <f>MAX(AK31:AK60)</f>
        <v>43.166666666666664</v>
      </c>
      <c r="AL200" s="20">
        <f>MAX(AL31:AL60)</f>
        <v>52.01666666666667</v>
      </c>
      <c r="AM200" s="20">
        <f>MAX(AM31:AM60)</f>
        <v>46.81666666666666</v>
      </c>
    </row>
    <row r="201" spans="1:39" ht="12.75">
      <c r="A201" s="22" t="s">
        <v>15</v>
      </c>
      <c r="B201" s="20">
        <f>MIN(B31:B60)</f>
        <v>0.1</v>
      </c>
      <c r="C201" s="20">
        <f aca="true" t="shared" si="166" ref="C201:N201">MIN(C31:C60)</f>
        <v>2.7</v>
      </c>
      <c r="D201" s="20">
        <f t="shared" si="166"/>
        <v>23.5</v>
      </c>
      <c r="E201" s="20">
        <f t="shared" si="166"/>
        <v>37.9</v>
      </c>
      <c r="F201" s="20">
        <f t="shared" si="166"/>
        <v>48.4</v>
      </c>
      <c r="G201" s="20">
        <f t="shared" si="166"/>
        <v>56.7</v>
      </c>
      <c r="H201" s="20">
        <f t="shared" si="166"/>
        <v>65.3</v>
      </c>
      <c r="I201" s="20">
        <f t="shared" si="166"/>
        <v>63.4</v>
      </c>
      <c r="J201" s="20">
        <f t="shared" si="166"/>
        <v>52.6</v>
      </c>
      <c r="K201" s="20">
        <f t="shared" si="166"/>
        <v>35.5</v>
      </c>
      <c r="L201" s="20">
        <f t="shared" si="166"/>
        <v>25.6</v>
      </c>
      <c r="M201" s="20">
        <f t="shared" si="166"/>
        <v>9.2</v>
      </c>
      <c r="N201" s="20">
        <f t="shared" si="166"/>
        <v>40.5</v>
      </c>
      <c r="O201" s="3"/>
      <c r="P201" s="20">
        <f>MIN(P31:P60)</f>
        <v>40.51666666666667</v>
      </c>
      <c r="Q201" s="20">
        <f>MIN(Q31:Q60)</f>
        <v>-0.041666666666671404</v>
      </c>
      <c r="R201" s="20">
        <f>MIN(R31:R60)</f>
        <v>65.3</v>
      </c>
      <c r="S201" s="20">
        <f>MIN(S31:S60)</f>
        <v>0.1</v>
      </c>
      <c r="T201" s="25">
        <f>MIN(T31:T60)</f>
        <v>12</v>
      </c>
      <c r="U201" s="25"/>
      <c r="V201" s="20">
        <f aca="true" t="shared" si="167" ref="V201:AI201">MIN(V31:V60)</f>
        <v>37.63333333333333</v>
      </c>
      <c r="W201" s="20">
        <f t="shared" si="167"/>
        <v>40.32</v>
      </c>
      <c r="X201" s="20">
        <f t="shared" si="167"/>
        <v>63.6</v>
      </c>
      <c r="Y201" s="20">
        <f t="shared" si="167"/>
        <v>64.80666666666667</v>
      </c>
      <c r="Z201" s="20">
        <f t="shared" si="167"/>
        <v>41.93333333333333</v>
      </c>
      <c r="AA201" s="20">
        <f t="shared" si="167"/>
        <v>43.286666666666676</v>
      </c>
      <c r="AB201" s="20">
        <f t="shared" si="167"/>
        <v>11.6</v>
      </c>
      <c r="AC201" s="20">
        <f t="shared" si="167"/>
        <v>16.44</v>
      </c>
      <c r="AD201" s="20">
        <f t="shared" si="167"/>
        <v>41.821666666666665</v>
      </c>
      <c r="AE201" s="20">
        <f t="shared" si="167"/>
        <v>55.73333333333334</v>
      </c>
      <c r="AF201" s="20">
        <f t="shared" si="167"/>
        <v>57.78666666666667</v>
      </c>
      <c r="AG201" s="20">
        <f t="shared" si="167"/>
        <v>22.766666666666666</v>
      </c>
      <c r="AH201" s="20">
        <f t="shared" si="167"/>
        <v>25.29</v>
      </c>
      <c r="AI201" s="20">
        <f t="shared" si="167"/>
        <v>40.66666666666667</v>
      </c>
      <c r="AK201" s="20">
        <f>MIN(AK31:AK60)</f>
        <v>33.36666666666667</v>
      </c>
      <c r="AL201" s="20">
        <f>MIN(AL31:AL60)</f>
        <v>45.73333333333333</v>
      </c>
      <c r="AM201" s="20">
        <f>MIN(AM31:AM60)</f>
        <v>40.96666666666667</v>
      </c>
    </row>
    <row r="202" spans="1:39" ht="12.75">
      <c r="A202" s="22" t="s">
        <v>42</v>
      </c>
      <c r="B202" s="23">
        <f>COUNT(B31:B60)</f>
        <v>30</v>
      </c>
      <c r="C202" s="23">
        <f aca="true" t="shared" si="168" ref="C202:N202">COUNT(C31:C60)</f>
        <v>30</v>
      </c>
      <c r="D202" s="23">
        <f t="shared" si="168"/>
        <v>30</v>
      </c>
      <c r="E202" s="23">
        <f t="shared" si="168"/>
        <v>30</v>
      </c>
      <c r="F202" s="23">
        <f t="shared" si="168"/>
        <v>30</v>
      </c>
      <c r="G202" s="23">
        <f t="shared" si="168"/>
        <v>30</v>
      </c>
      <c r="H202" s="23">
        <f t="shared" si="168"/>
        <v>30</v>
      </c>
      <c r="I202" s="23">
        <f t="shared" si="168"/>
        <v>30</v>
      </c>
      <c r="J202" s="23">
        <f t="shared" si="168"/>
        <v>30</v>
      </c>
      <c r="K202" s="23">
        <f t="shared" si="168"/>
        <v>30</v>
      </c>
      <c r="L202" s="23">
        <f t="shared" si="168"/>
        <v>30</v>
      </c>
      <c r="M202" s="23">
        <f t="shared" si="168"/>
        <v>30</v>
      </c>
      <c r="N202" s="23">
        <f t="shared" si="168"/>
        <v>30</v>
      </c>
      <c r="O202" s="3"/>
      <c r="P202" s="23">
        <f>COUNT(P31:P60)</f>
        <v>30</v>
      </c>
      <c r="Q202" s="23">
        <f>COUNT(Q31:Q60)</f>
        <v>30</v>
      </c>
      <c r="R202" s="23">
        <f>COUNT(R31:R60)</f>
        <v>30</v>
      </c>
      <c r="S202" s="23">
        <f>COUNT(S31:S60)</f>
        <v>30</v>
      </c>
      <c r="T202" s="23">
        <f>COUNT(T31:T60)</f>
        <v>30</v>
      </c>
      <c r="U202" s="24"/>
      <c r="V202" s="23">
        <f aca="true" t="shared" si="169" ref="V202:AI202">COUNT(V31:V60)</f>
        <v>30</v>
      </c>
      <c r="W202" s="23">
        <f t="shared" si="169"/>
        <v>30</v>
      </c>
      <c r="X202" s="23">
        <f t="shared" si="169"/>
        <v>30</v>
      </c>
      <c r="Y202" s="23">
        <f t="shared" si="169"/>
        <v>30</v>
      </c>
      <c r="Z202" s="23">
        <f t="shared" si="169"/>
        <v>30</v>
      </c>
      <c r="AA202" s="23">
        <f t="shared" si="169"/>
        <v>30</v>
      </c>
      <c r="AB202" s="23">
        <f t="shared" si="169"/>
        <v>30</v>
      </c>
      <c r="AC202" s="23">
        <f t="shared" si="169"/>
        <v>30</v>
      </c>
      <c r="AD202" s="23">
        <f t="shared" si="169"/>
        <v>30</v>
      </c>
      <c r="AE202" s="23">
        <f t="shared" si="169"/>
        <v>30</v>
      </c>
      <c r="AF202" s="23">
        <f t="shared" si="169"/>
        <v>30</v>
      </c>
      <c r="AG202" s="23">
        <f t="shared" si="169"/>
        <v>30</v>
      </c>
      <c r="AH202" s="23">
        <f t="shared" si="169"/>
        <v>30</v>
      </c>
      <c r="AI202" s="23">
        <f t="shared" si="169"/>
        <v>30</v>
      </c>
      <c r="AK202" s="23">
        <f>COUNT(AK31:AK60)</f>
        <v>30</v>
      </c>
      <c r="AL202" s="23">
        <f>COUNT(AL31:AL60)</f>
        <v>30</v>
      </c>
      <c r="AM202" s="23">
        <f>COUNT(AM31:AM60)</f>
        <v>30</v>
      </c>
    </row>
    <row r="203" spans="2:39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R203" s="15"/>
      <c r="T203" s="4"/>
      <c r="U203" s="4"/>
      <c r="AK203" s="3"/>
      <c r="AL203" s="3"/>
      <c r="AM203" s="3"/>
    </row>
    <row r="204" spans="1:39" ht="12.75">
      <c r="A204" t="s">
        <v>33</v>
      </c>
      <c r="B204" s="21">
        <f>+A21</f>
        <v>1911</v>
      </c>
      <c r="C204" s="21">
        <f>A50</f>
        <v>1940</v>
      </c>
      <c r="D204" s="15"/>
      <c r="E204" s="21">
        <f>+C204-B204+1</f>
        <v>30</v>
      </c>
      <c r="F204" s="15"/>
      <c r="G204" s="15"/>
      <c r="H204" s="15"/>
      <c r="I204" s="15"/>
      <c r="J204" s="15"/>
      <c r="K204" s="15"/>
      <c r="L204" s="15"/>
      <c r="M204" s="15"/>
      <c r="N204" s="15"/>
      <c r="R204" s="15"/>
      <c r="S204" s="15"/>
      <c r="T204" s="4"/>
      <c r="U204" s="4"/>
      <c r="AK204" s="3"/>
      <c r="AL204" s="3"/>
      <c r="AM204" s="3"/>
    </row>
    <row r="205" spans="1:39" ht="12.75">
      <c r="A205" s="15" t="s">
        <v>34</v>
      </c>
      <c r="B205" s="19">
        <f>AVERAGE(B21:B50)</f>
        <v>15.793333333333335</v>
      </c>
      <c r="C205" s="19">
        <f aca="true" t="shared" si="170" ref="C205:N205">AVERAGE(C21:C50)</f>
        <v>19.983333333333334</v>
      </c>
      <c r="D205" s="19">
        <f t="shared" si="170"/>
        <v>30.163333333333334</v>
      </c>
      <c r="E205" s="19">
        <f t="shared" si="170"/>
        <v>42.35</v>
      </c>
      <c r="F205" s="19">
        <f t="shared" si="170"/>
        <v>53.28333333333333</v>
      </c>
      <c r="G205" s="19">
        <f t="shared" si="170"/>
        <v>62.75333333333333</v>
      </c>
      <c r="H205" s="19">
        <f t="shared" si="170"/>
        <v>69.8733333333333</v>
      </c>
      <c r="I205" s="19">
        <f t="shared" si="170"/>
        <v>67.01333333333334</v>
      </c>
      <c r="J205" s="19">
        <f t="shared" si="170"/>
        <v>57.32666666666665</v>
      </c>
      <c r="K205" s="19">
        <f t="shared" si="170"/>
        <v>45.35666666666666</v>
      </c>
      <c r="L205" s="19">
        <f t="shared" si="170"/>
        <v>31.15000000000001</v>
      </c>
      <c r="M205" s="19">
        <f t="shared" si="170"/>
        <v>20.16666666666667</v>
      </c>
      <c r="N205" s="19">
        <f t="shared" si="170"/>
        <v>42.919999999999995</v>
      </c>
      <c r="O205" s="3">
        <f>AVERAGE(B205:M205)</f>
        <v>42.93444444444444</v>
      </c>
      <c r="P205" s="19">
        <f>AVERAGE(P21:P50)</f>
        <v>42.93444444444445</v>
      </c>
      <c r="Q205" s="19">
        <f>AVERAGE(Q21:Q50)</f>
        <v>-0.014444444444444097</v>
      </c>
      <c r="R205" s="19">
        <f>AVERAGE(R21:R50)</f>
        <v>70.10666666666664</v>
      </c>
      <c r="S205" s="19">
        <f>AVERAGE(S21:S50)</f>
        <v>13.15</v>
      </c>
      <c r="T205" s="4"/>
      <c r="U205" s="4"/>
      <c r="V205" s="19">
        <f aca="true" t="shared" si="171" ref="V205:AI205">AVERAGE(V21:V50)</f>
        <v>41.93222222222223</v>
      </c>
      <c r="W205" s="19">
        <f t="shared" si="171"/>
        <v>41.99688888888889</v>
      </c>
      <c r="X205" s="19">
        <f t="shared" si="171"/>
        <v>66.54666666666667</v>
      </c>
      <c r="Y205" s="19">
        <f t="shared" si="171"/>
        <v>66.55088888888888</v>
      </c>
      <c r="Z205" s="19">
        <f t="shared" si="171"/>
        <v>44.61111111111112</v>
      </c>
      <c r="AA205" s="19">
        <f t="shared" si="171"/>
        <v>44.65044444444446</v>
      </c>
      <c r="AB205" s="19">
        <f t="shared" si="171"/>
        <v>18.755555555555553</v>
      </c>
      <c r="AC205" s="19">
        <f t="shared" si="171"/>
        <v>18.718444444444447</v>
      </c>
      <c r="AD205" s="19">
        <f t="shared" si="171"/>
        <v>42.965722222222226</v>
      </c>
      <c r="AE205" s="19">
        <f t="shared" si="171"/>
        <v>58.76666666666667</v>
      </c>
      <c r="AF205" s="19">
        <f t="shared" si="171"/>
        <v>58.76322222222222</v>
      </c>
      <c r="AG205" s="19">
        <f t="shared" si="171"/>
        <v>27.126666666666665</v>
      </c>
      <c r="AH205" s="19">
        <f t="shared" si="171"/>
        <v>27.190555555555555</v>
      </c>
      <c r="AI205" s="19">
        <f t="shared" si="171"/>
        <v>42.982222222222234</v>
      </c>
      <c r="AK205" s="19">
        <f>AVERAGE(AK21:AK50)</f>
        <v>37.387777777777764</v>
      </c>
      <c r="AL205" s="19">
        <f>AVERAGE(AL21:AL50)</f>
        <v>48.481111111111105</v>
      </c>
      <c r="AM205" s="19">
        <f>AVERAGE(AM21:AM50)</f>
        <v>42.95805555555555</v>
      </c>
    </row>
    <row r="206" spans="1:39" ht="12.75">
      <c r="A206" t="s">
        <v>35</v>
      </c>
      <c r="B206" s="16">
        <f>MEDIAN(B21:B50)</f>
        <v>16.35</v>
      </c>
      <c r="C206" s="16">
        <f aca="true" t="shared" si="172" ref="C206:N206">MEDIAN(C21:C50)</f>
        <v>20.1</v>
      </c>
      <c r="D206" s="16">
        <f t="shared" si="172"/>
        <v>31.200000000000003</v>
      </c>
      <c r="E206" s="16">
        <f t="shared" si="172"/>
        <v>41.650000000000006</v>
      </c>
      <c r="F206" s="16">
        <f t="shared" si="172"/>
        <v>52.849999999999994</v>
      </c>
      <c r="G206" s="16">
        <f t="shared" si="172"/>
        <v>62.2</v>
      </c>
      <c r="H206" s="16">
        <f t="shared" si="172"/>
        <v>70.35</v>
      </c>
      <c r="I206" s="16">
        <f t="shared" si="172"/>
        <v>67.25</v>
      </c>
      <c r="J206" s="16">
        <f t="shared" si="172"/>
        <v>57.55</v>
      </c>
      <c r="K206" s="16">
        <f t="shared" si="172"/>
        <v>46.6</v>
      </c>
      <c r="L206" s="16">
        <f t="shared" si="172"/>
        <v>31.200000000000003</v>
      </c>
      <c r="M206" s="16">
        <f t="shared" si="172"/>
        <v>21.75</v>
      </c>
      <c r="N206" s="16">
        <f t="shared" si="172"/>
        <v>42.95</v>
      </c>
      <c r="O206" s="3"/>
      <c r="P206" s="16">
        <f>MEDIAN(P21:P50)</f>
        <v>42.979166666666664</v>
      </c>
      <c r="Q206" s="16">
        <f>MEDIAN(Q21:Q50)</f>
        <v>-0.00833333333333286</v>
      </c>
      <c r="R206" s="16">
        <f>MEDIAN(R21:R50)</f>
        <v>70.35</v>
      </c>
      <c r="S206" s="16">
        <f>MEDIAN(S21:S50)</f>
        <v>14.1</v>
      </c>
      <c r="T206" s="4"/>
      <c r="U206" s="4"/>
      <c r="V206" s="16">
        <f aca="true" t="shared" si="173" ref="V206:AI206">MEDIAN(V21:V50)</f>
        <v>42.10000000000001</v>
      </c>
      <c r="W206" s="16">
        <f t="shared" si="173"/>
        <v>42.16666666666667</v>
      </c>
      <c r="X206" s="16">
        <f t="shared" si="173"/>
        <v>66.6</v>
      </c>
      <c r="Y206" s="16">
        <f t="shared" si="173"/>
        <v>66.32999999999998</v>
      </c>
      <c r="Z206" s="16">
        <f t="shared" si="173"/>
        <v>44.78333333333334</v>
      </c>
      <c r="AA206" s="16">
        <f t="shared" si="173"/>
        <v>44.5</v>
      </c>
      <c r="AB206" s="16">
        <f t="shared" si="173"/>
        <v>18.416666666666664</v>
      </c>
      <c r="AC206" s="16">
        <f t="shared" si="173"/>
        <v>19.003333333333337</v>
      </c>
      <c r="AD206" s="16">
        <f t="shared" si="173"/>
        <v>42.92333333333333</v>
      </c>
      <c r="AE206" s="16">
        <f t="shared" si="173"/>
        <v>58.849999999999994</v>
      </c>
      <c r="AF206" s="16">
        <f t="shared" si="173"/>
        <v>58.57666666666667</v>
      </c>
      <c r="AG206" s="16">
        <f t="shared" si="173"/>
        <v>27.325000000000003</v>
      </c>
      <c r="AH206" s="16">
        <f t="shared" si="173"/>
        <v>27.133333333333333</v>
      </c>
      <c r="AI206" s="16">
        <f t="shared" si="173"/>
        <v>42.88333333333333</v>
      </c>
      <c r="AK206" s="16">
        <f>MEDIAN(AK21:AK50)</f>
        <v>37.38333333333334</v>
      </c>
      <c r="AL206" s="16">
        <f>MEDIAN(AL21:AL50)</f>
        <v>48.55000000000001</v>
      </c>
      <c r="AM206" s="16">
        <f>MEDIAN(AM21:AM50)</f>
        <v>42.8875</v>
      </c>
    </row>
    <row r="207" spans="1:39" ht="12.75">
      <c r="A207" t="s">
        <v>36</v>
      </c>
      <c r="B207" s="16">
        <f>MODE(B21:B50)</f>
        <v>14.1</v>
      </c>
      <c r="C207" s="16">
        <f aca="true" t="shared" si="174" ref="C207:N207">MODE(C21:C50)</f>
        <v>27.2</v>
      </c>
      <c r="D207" s="16">
        <f t="shared" si="174"/>
        <v>31.5</v>
      </c>
      <c r="E207" s="16">
        <f t="shared" si="174"/>
        <v>41</v>
      </c>
      <c r="F207" s="16">
        <f t="shared" si="174"/>
        <v>53.2</v>
      </c>
      <c r="G207" s="16">
        <f t="shared" si="174"/>
        <v>62.1</v>
      </c>
      <c r="H207" s="16">
        <f t="shared" si="174"/>
        <v>70.1</v>
      </c>
      <c r="I207" s="16">
        <f t="shared" si="174"/>
        <v>64.7</v>
      </c>
      <c r="J207" s="16">
        <f t="shared" si="174"/>
        <v>57.9</v>
      </c>
      <c r="K207" s="16">
        <f t="shared" si="174"/>
        <v>47.8</v>
      </c>
      <c r="L207" s="16">
        <f t="shared" si="174"/>
        <v>29.5</v>
      </c>
      <c r="M207" s="16">
        <f t="shared" si="174"/>
        <v>23.9</v>
      </c>
      <c r="N207" s="16">
        <f t="shared" si="174"/>
        <v>44</v>
      </c>
      <c r="O207" s="3"/>
      <c r="P207" s="16" t="e">
        <f>MODE(P21:P50)</f>
        <v>#N/A</v>
      </c>
      <c r="Q207" s="16">
        <f>MODE(Q21:Q50)</f>
        <v>-0.00833333333333286</v>
      </c>
      <c r="R207" s="16">
        <f>MODE(R21:R50)</f>
        <v>70.1</v>
      </c>
      <c r="S207" s="16">
        <f>MODE(S21:S50)</f>
        <v>14.1</v>
      </c>
      <c r="T207" s="4"/>
      <c r="U207" s="4"/>
      <c r="V207" s="16" t="e">
        <f aca="true" t="shared" si="175" ref="V207:AI207">MODE(V21:V50)</f>
        <v>#N/A</v>
      </c>
      <c r="W207" s="16" t="e">
        <f t="shared" si="175"/>
        <v>#N/A</v>
      </c>
      <c r="X207" s="16">
        <f t="shared" si="175"/>
        <v>64.83333333333333</v>
      </c>
      <c r="Y207" s="16" t="e">
        <f t="shared" si="175"/>
        <v>#N/A</v>
      </c>
      <c r="Z207" s="16" t="e">
        <f t="shared" si="175"/>
        <v>#N/A</v>
      </c>
      <c r="AA207" s="16" t="e">
        <f t="shared" si="175"/>
        <v>#N/A</v>
      </c>
      <c r="AB207" s="16">
        <f t="shared" si="175"/>
        <v>19.633333333333336</v>
      </c>
      <c r="AC207" s="16">
        <f t="shared" si="175"/>
        <v>19.1</v>
      </c>
      <c r="AD207" s="16" t="e">
        <f t="shared" si="175"/>
        <v>#N/A</v>
      </c>
      <c r="AE207" s="16" t="e">
        <f t="shared" si="175"/>
        <v>#N/A</v>
      </c>
      <c r="AF207" s="16">
        <f t="shared" si="175"/>
        <v>59.74333333333334</v>
      </c>
      <c r="AG207" s="16">
        <f t="shared" si="175"/>
        <v>28.2</v>
      </c>
      <c r="AH207" s="16">
        <f t="shared" si="175"/>
        <v>27.46333333333333</v>
      </c>
      <c r="AI207" s="16" t="e">
        <f t="shared" si="175"/>
        <v>#N/A</v>
      </c>
      <c r="AK207" s="16" t="e">
        <f>MODE(AK21:AK50)</f>
        <v>#N/A</v>
      </c>
      <c r="AL207" s="16">
        <f>MODE(AL21:AL50)</f>
        <v>47.28333333333333</v>
      </c>
      <c r="AM207" s="16" t="e">
        <f>MODE(AM21:AM50)</f>
        <v>#N/A</v>
      </c>
    </row>
    <row r="208" spans="1:39" ht="12.75">
      <c r="A208" s="15" t="s">
        <v>37</v>
      </c>
      <c r="B208" s="3">
        <f>STDEVP(B21:B50)</f>
        <v>6.876429952300018</v>
      </c>
      <c r="C208" s="3">
        <f aca="true" t="shared" si="176" ref="C208:N208">STDEVP(C21:C50)</f>
        <v>6.6506683039292245</v>
      </c>
      <c r="D208" s="3">
        <f t="shared" si="176"/>
        <v>3.9298416705454517</v>
      </c>
      <c r="E208" s="3">
        <f t="shared" si="176"/>
        <v>3.0962073573971276</v>
      </c>
      <c r="F208" s="3">
        <f t="shared" si="176"/>
        <v>3.2441828281129195</v>
      </c>
      <c r="G208" s="3">
        <f t="shared" si="176"/>
        <v>3.041023219612567</v>
      </c>
      <c r="H208" s="3">
        <f t="shared" si="176"/>
        <v>2.852009038477649</v>
      </c>
      <c r="I208" s="3">
        <f t="shared" si="176"/>
        <v>2.1400519204500754</v>
      </c>
      <c r="J208" s="3">
        <f t="shared" si="176"/>
        <v>2.8910128943949367</v>
      </c>
      <c r="K208" s="3">
        <f t="shared" si="176"/>
        <v>3.8176505282117983</v>
      </c>
      <c r="L208" s="3">
        <f t="shared" si="176"/>
        <v>3.8295125886548935</v>
      </c>
      <c r="M208" s="3">
        <f t="shared" si="176"/>
        <v>4.746390441400937</v>
      </c>
      <c r="N208" s="3">
        <f t="shared" si="176"/>
        <v>1.6069432680301703</v>
      </c>
      <c r="O208" s="3"/>
      <c r="P208" s="3">
        <f>STDEVP(P21:P50)</f>
        <v>1.6015338905151704</v>
      </c>
      <c r="Q208" s="3">
        <f>STDEVP(Q21:Q50)</f>
        <v>0.07564333136666354</v>
      </c>
      <c r="R208" s="3">
        <f>STDEVP(R21:R50)</f>
        <v>2.5667012984682938</v>
      </c>
      <c r="S208" s="3">
        <f>STDEVP(S21:S50)</f>
        <v>5.749536213179864</v>
      </c>
      <c r="T208" s="4"/>
      <c r="U208" s="4"/>
      <c r="V208" s="3">
        <f aca="true" t="shared" si="177" ref="V208:AI208">STDEVP(V21:V50)</f>
        <v>2.17345063305339</v>
      </c>
      <c r="W208" s="3">
        <f t="shared" si="177"/>
        <v>0.9647471107260034</v>
      </c>
      <c r="X208" s="3">
        <f t="shared" si="177"/>
        <v>2.0742798839687113</v>
      </c>
      <c r="Y208" s="3">
        <f t="shared" si="177"/>
        <v>1.4215458287411389</v>
      </c>
      <c r="Z208" s="3">
        <f t="shared" si="177"/>
        <v>1.9412354472673587</v>
      </c>
      <c r="AA208" s="3">
        <f t="shared" si="177"/>
        <v>0.8380748368121826</v>
      </c>
      <c r="AB208" s="3">
        <f t="shared" si="177"/>
        <v>3.736589188743144</v>
      </c>
      <c r="AC208" s="3">
        <f t="shared" si="177"/>
        <v>1.4498078374157204</v>
      </c>
      <c r="AD208" s="3">
        <f t="shared" si="177"/>
        <v>0.8908015204103431</v>
      </c>
      <c r="AE208" s="3">
        <f t="shared" si="177"/>
        <v>1.7050632659052969</v>
      </c>
      <c r="AF208" s="3">
        <f t="shared" si="177"/>
        <v>1.1289744554185528</v>
      </c>
      <c r="AG208" s="3">
        <f t="shared" si="177"/>
        <v>2.39137183626039</v>
      </c>
      <c r="AH208" s="3">
        <f t="shared" si="177"/>
        <v>0.8292464599611068</v>
      </c>
      <c r="AI208" s="3">
        <f t="shared" si="177"/>
        <v>1.6561288157387497</v>
      </c>
      <c r="AK208" s="3">
        <f>STDEVP(AK21:AK50)</f>
        <v>2.4216383088244897</v>
      </c>
      <c r="AL208" s="3">
        <f>STDEVP(AL21:AL50)</f>
        <v>1.7313328912279577</v>
      </c>
      <c r="AM208" s="3">
        <f>STDEVP(AM21:AM50)</f>
        <v>1.685525914373578</v>
      </c>
    </row>
    <row r="209" spans="1:39" ht="12.75">
      <c r="A209" s="22" t="s">
        <v>14</v>
      </c>
      <c r="B209" s="20">
        <f>MAX(B21:B50)</f>
        <v>25.6</v>
      </c>
      <c r="C209" s="20">
        <f aca="true" t="shared" si="178" ref="C209:N209">MAX(C21:C50)</f>
        <v>30.7</v>
      </c>
      <c r="D209" s="20">
        <f t="shared" si="178"/>
        <v>37.2</v>
      </c>
      <c r="E209" s="20">
        <f t="shared" si="178"/>
        <v>49.2</v>
      </c>
      <c r="F209" s="20">
        <f t="shared" si="178"/>
        <v>62.6</v>
      </c>
      <c r="G209" s="20">
        <f t="shared" si="178"/>
        <v>69.4</v>
      </c>
      <c r="H209" s="20">
        <f t="shared" si="178"/>
        <v>77.4</v>
      </c>
      <c r="I209" s="20">
        <f t="shared" si="178"/>
        <v>71.3</v>
      </c>
      <c r="J209" s="20">
        <f t="shared" si="178"/>
        <v>62.6</v>
      </c>
      <c r="K209" s="20">
        <f t="shared" si="178"/>
        <v>51</v>
      </c>
      <c r="L209" s="20">
        <f t="shared" si="178"/>
        <v>38.7</v>
      </c>
      <c r="M209" s="20">
        <f t="shared" si="178"/>
        <v>30</v>
      </c>
      <c r="N209" s="20">
        <f t="shared" si="178"/>
        <v>46.7</v>
      </c>
      <c r="O209" s="3"/>
      <c r="P209" s="20">
        <f>MAX(P21:P50)</f>
        <v>46.725</v>
      </c>
      <c r="Q209" s="20">
        <f>MAX(Q21:Q50)</f>
        <v>0.05000000000000426</v>
      </c>
      <c r="R209" s="20">
        <f>MAX(R21:R50)</f>
        <v>77.4</v>
      </c>
      <c r="S209" s="20">
        <f>MAX(S21:S50)</f>
        <v>23</v>
      </c>
      <c r="T209" s="25">
        <f>MAX(T21:T50)</f>
        <v>12</v>
      </c>
      <c r="U209" s="25"/>
      <c r="V209" s="20">
        <f aca="true" t="shared" si="179" ref="V209:AI209">MAX(V21:V50)</f>
        <v>47.36666666666667</v>
      </c>
      <c r="W209" s="20">
        <f t="shared" si="179"/>
        <v>43.43333333333333</v>
      </c>
      <c r="X209" s="20">
        <f t="shared" si="179"/>
        <v>71.43333333333334</v>
      </c>
      <c r="Y209" s="20">
        <f t="shared" si="179"/>
        <v>68.96000000000001</v>
      </c>
      <c r="Z209" s="20">
        <f t="shared" si="179"/>
        <v>47.43333333333334</v>
      </c>
      <c r="AA209" s="20">
        <f t="shared" si="179"/>
        <v>46.306666666666665</v>
      </c>
      <c r="AB209" s="20">
        <f t="shared" si="179"/>
        <v>26.633333333333336</v>
      </c>
      <c r="AC209" s="20">
        <f t="shared" si="179"/>
        <v>22.106666666666666</v>
      </c>
      <c r="AD209" s="20">
        <f t="shared" si="179"/>
        <v>44.61</v>
      </c>
      <c r="AE209" s="20">
        <f t="shared" si="179"/>
        <v>62.23333333333334</v>
      </c>
      <c r="AF209" s="20">
        <f t="shared" si="179"/>
        <v>60.766666666666666</v>
      </c>
      <c r="AG209" s="20">
        <f t="shared" si="179"/>
        <v>31.600000000000005</v>
      </c>
      <c r="AH209" s="20">
        <f t="shared" si="179"/>
        <v>29.19666666666667</v>
      </c>
      <c r="AI209" s="20">
        <f t="shared" si="179"/>
        <v>46.41666666666668</v>
      </c>
      <c r="AK209" s="20">
        <f>MAX(AK21:AK50)</f>
        <v>43.166666666666664</v>
      </c>
      <c r="AL209" s="20">
        <f>MAX(AL21:AL50)</f>
        <v>52.01666666666667</v>
      </c>
      <c r="AM209" s="20">
        <f>MAX(AM21:AM50)</f>
        <v>46.81666666666666</v>
      </c>
    </row>
    <row r="210" spans="1:39" ht="12.75">
      <c r="A210" s="22" t="s">
        <v>15</v>
      </c>
      <c r="B210" s="20">
        <f>MIN(B21:B50)</f>
        <v>0.1</v>
      </c>
      <c r="C210" s="20">
        <f aca="true" t="shared" si="180" ref="C210:N210">MIN(C21:C50)</f>
        <v>2.7</v>
      </c>
      <c r="D210" s="20">
        <f t="shared" si="180"/>
        <v>19.8</v>
      </c>
      <c r="E210" s="20">
        <f t="shared" si="180"/>
        <v>34.7</v>
      </c>
      <c r="F210" s="20">
        <f t="shared" si="180"/>
        <v>48.4</v>
      </c>
      <c r="G210" s="20">
        <f t="shared" si="180"/>
        <v>56.6</v>
      </c>
      <c r="H210" s="20">
        <f t="shared" si="180"/>
        <v>62.5</v>
      </c>
      <c r="I210" s="20">
        <f t="shared" si="180"/>
        <v>62.8</v>
      </c>
      <c r="J210" s="20">
        <f t="shared" si="180"/>
        <v>50.5</v>
      </c>
      <c r="K210" s="20">
        <f t="shared" si="180"/>
        <v>35.5</v>
      </c>
      <c r="L210" s="20">
        <f t="shared" si="180"/>
        <v>23.4</v>
      </c>
      <c r="M210" s="20">
        <f t="shared" si="180"/>
        <v>9.2</v>
      </c>
      <c r="N210" s="20">
        <f t="shared" si="180"/>
        <v>39.8</v>
      </c>
      <c r="O210" s="3"/>
      <c r="P210" s="20">
        <f>MIN(P21:P50)</f>
        <v>39.80833333333333</v>
      </c>
      <c r="Q210" s="20">
        <f>MIN(Q21:Q50)</f>
        <v>-0.3999999999999986</v>
      </c>
      <c r="R210" s="20">
        <f>MIN(R21:R50)</f>
        <v>64.7</v>
      </c>
      <c r="S210" s="20">
        <f>MIN(S21:S50)</f>
        <v>0.1</v>
      </c>
      <c r="T210" s="25">
        <f>MIN(T21:T50)</f>
        <v>12</v>
      </c>
      <c r="U210" s="25"/>
      <c r="V210" s="20">
        <f aca="true" t="shared" si="181" ref="V210:AI210">MIN(V21:V50)</f>
        <v>36.73333333333333</v>
      </c>
      <c r="W210" s="20">
        <f t="shared" si="181"/>
        <v>40.233333333333334</v>
      </c>
      <c r="X210" s="20">
        <f t="shared" si="181"/>
        <v>61.26666666666667</v>
      </c>
      <c r="Y210" s="20">
        <f t="shared" si="181"/>
        <v>64.41333333333333</v>
      </c>
      <c r="Z210" s="20">
        <f t="shared" si="181"/>
        <v>39.800000000000004</v>
      </c>
      <c r="AA210" s="20">
        <f t="shared" si="181"/>
        <v>43.286666666666676</v>
      </c>
      <c r="AB210" s="20">
        <f t="shared" si="181"/>
        <v>11.766666666666667</v>
      </c>
      <c r="AC210" s="20">
        <f t="shared" si="181"/>
        <v>16.21333333333333</v>
      </c>
      <c r="AD210" s="20">
        <f t="shared" si="181"/>
        <v>41.53333333333333</v>
      </c>
      <c r="AE210" s="20">
        <f t="shared" si="181"/>
        <v>56.116666666666674</v>
      </c>
      <c r="AF210" s="20">
        <f t="shared" si="181"/>
        <v>57.15999999999999</v>
      </c>
      <c r="AG210" s="20">
        <f t="shared" si="181"/>
        <v>22.233333333333334</v>
      </c>
      <c r="AH210" s="20">
        <f t="shared" si="181"/>
        <v>25.71</v>
      </c>
      <c r="AI210" s="20">
        <f t="shared" si="181"/>
        <v>39.333333333333336</v>
      </c>
      <c r="AK210" s="20">
        <f>MIN(AK21:AK50)</f>
        <v>32.71666666666667</v>
      </c>
      <c r="AL210" s="20">
        <f>MIN(AL21:AL50)</f>
        <v>44.88333333333333</v>
      </c>
      <c r="AM210" s="20">
        <f>MIN(AM21:AM50)</f>
        <v>39.175</v>
      </c>
    </row>
    <row r="211" spans="1:39" ht="12.75">
      <c r="A211" s="22" t="s">
        <v>42</v>
      </c>
      <c r="B211" s="23">
        <f>COUNT(B21:B50)</f>
        <v>30</v>
      </c>
      <c r="C211" s="23">
        <f aca="true" t="shared" si="182" ref="C211:N211">COUNT(C21:C50)</f>
        <v>30</v>
      </c>
      <c r="D211" s="23">
        <f t="shared" si="182"/>
        <v>30</v>
      </c>
      <c r="E211" s="23">
        <f t="shared" si="182"/>
        <v>30</v>
      </c>
      <c r="F211" s="23">
        <f t="shared" si="182"/>
        <v>30</v>
      </c>
      <c r="G211" s="23">
        <f t="shared" si="182"/>
        <v>30</v>
      </c>
      <c r="H211" s="23">
        <f t="shared" si="182"/>
        <v>30</v>
      </c>
      <c r="I211" s="23">
        <f t="shared" si="182"/>
        <v>30</v>
      </c>
      <c r="J211" s="23">
        <f t="shared" si="182"/>
        <v>30</v>
      </c>
      <c r="K211" s="23">
        <f t="shared" si="182"/>
        <v>30</v>
      </c>
      <c r="L211" s="23">
        <f t="shared" si="182"/>
        <v>30</v>
      </c>
      <c r="M211" s="23">
        <f t="shared" si="182"/>
        <v>30</v>
      </c>
      <c r="N211" s="23">
        <f t="shared" si="182"/>
        <v>30</v>
      </c>
      <c r="O211" s="3"/>
      <c r="P211" s="23">
        <f>COUNT(P21:P50)</f>
        <v>30</v>
      </c>
      <c r="Q211" s="23">
        <f>COUNT(Q21:Q50)</f>
        <v>30</v>
      </c>
      <c r="R211" s="23">
        <f>COUNT(R21:R50)</f>
        <v>30</v>
      </c>
      <c r="S211" s="23">
        <f>COUNT(S21:S50)</f>
        <v>30</v>
      </c>
      <c r="T211" s="23">
        <f>COUNT(T21:T50)</f>
        <v>30</v>
      </c>
      <c r="U211" s="24"/>
      <c r="V211" s="23">
        <f aca="true" t="shared" si="183" ref="V211:AI211">COUNT(V21:V50)</f>
        <v>30</v>
      </c>
      <c r="W211" s="23">
        <f t="shared" si="183"/>
        <v>30</v>
      </c>
      <c r="X211" s="23">
        <f t="shared" si="183"/>
        <v>30</v>
      </c>
      <c r="Y211" s="23">
        <f t="shared" si="183"/>
        <v>30</v>
      </c>
      <c r="Z211" s="23">
        <f t="shared" si="183"/>
        <v>30</v>
      </c>
      <c r="AA211" s="23">
        <f t="shared" si="183"/>
        <v>30</v>
      </c>
      <c r="AB211" s="23">
        <f t="shared" si="183"/>
        <v>30</v>
      </c>
      <c r="AC211" s="23">
        <f t="shared" si="183"/>
        <v>30</v>
      </c>
      <c r="AD211" s="23">
        <f t="shared" si="183"/>
        <v>30</v>
      </c>
      <c r="AE211" s="23">
        <f t="shared" si="183"/>
        <v>30</v>
      </c>
      <c r="AF211" s="23">
        <f t="shared" si="183"/>
        <v>30</v>
      </c>
      <c r="AG211" s="23">
        <f t="shared" si="183"/>
        <v>30</v>
      </c>
      <c r="AH211" s="23">
        <f t="shared" si="183"/>
        <v>30</v>
      </c>
      <c r="AI211" s="23">
        <f t="shared" si="183"/>
        <v>30</v>
      </c>
      <c r="AK211" s="23">
        <f>COUNT(AK21:AK50)</f>
        <v>30</v>
      </c>
      <c r="AL211" s="23">
        <f>COUNT(AL21:AL50)</f>
        <v>30</v>
      </c>
      <c r="AM211" s="23">
        <f>COUNT(AM21:AM50)</f>
        <v>30</v>
      </c>
    </row>
    <row r="212" spans="2:39" ht="12.7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R212" s="15"/>
      <c r="T212" s="4"/>
      <c r="U212" s="4"/>
      <c r="AK212" s="3"/>
      <c r="AL212" s="3"/>
      <c r="AM212" s="3"/>
    </row>
    <row r="213" spans="1:39" ht="12.75">
      <c r="A213" t="s">
        <v>33</v>
      </c>
      <c r="B213" s="21">
        <f>+A11</f>
        <v>1901</v>
      </c>
      <c r="C213" s="21">
        <f>A40</f>
        <v>1930</v>
      </c>
      <c r="D213" s="15"/>
      <c r="E213" s="21">
        <f>+C213-B213+1</f>
        <v>30</v>
      </c>
      <c r="F213" s="15"/>
      <c r="G213" s="15"/>
      <c r="H213" s="15"/>
      <c r="I213" s="15"/>
      <c r="J213" s="15"/>
      <c r="K213" s="15"/>
      <c r="L213" s="15"/>
      <c r="M213" s="15"/>
      <c r="N213" s="15"/>
      <c r="R213" s="15"/>
      <c r="S213" s="15"/>
      <c r="T213" s="4"/>
      <c r="U213" s="4"/>
      <c r="AK213" s="3"/>
      <c r="AL213" s="3"/>
      <c r="AM213" s="3"/>
    </row>
    <row r="214" spans="1:39" ht="12.75">
      <c r="A214" s="15" t="s">
        <v>34</v>
      </c>
      <c r="B214" s="19">
        <f>AVERAGE(B11:B40)</f>
        <v>15.933333333333334</v>
      </c>
      <c r="C214" s="19">
        <f aca="true" t="shared" si="184" ref="C214:N214">AVERAGE(C11:C40)</f>
        <v>19.63</v>
      </c>
      <c r="D214" s="19">
        <f t="shared" si="184"/>
        <v>30.273333333333337</v>
      </c>
      <c r="E214" s="19">
        <f t="shared" si="184"/>
        <v>42.32333333333334</v>
      </c>
      <c r="F214" s="19">
        <f t="shared" si="184"/>
        <v>52.20333333333333</v>
      </c>
      <c r="G214" s="19">
        <f t="shared" si="184"/>
        <v>61.50666666666665</v>
      </c>
      <c r="H214" s="19">
        <f t="shared" si="184"/>
        <v>68.32999999999998</v>
      </c>
      <c r="I214" s="19">
        <f t="shared" si="184"/>
        <v>66.15666666666667</v>
      </c>
      <c r="J214" s="19">
        <f t="shared" si="184"/>
        <v>56.419999999999995</v>
      </c>
      <c r="K214" s="19">
        <f t="shared" si="184"/>
        <v>45.11666666666667</v>
      </c>
      <c r="L214" s="19">
        <f t="shared" si="184"/>
        <v>31.646666666666665</v>
      </c>
      <c r="M214" s="19">
        <f t="shared" si="184"/>
        <v>19.543333333333337</v>
      </c>
      <c r="N214" s="19">
        <f t="shared" si="184"/>
        <v>42.41333333333332</v>
      </c>
      <c r="O214" s="3">
        <f>AVERAGE(B214:M214)</f>
        <v>42.423611111111114</v>
      </c>
      <c r="P214" s="19">
        <f>AVERAGE(P11:P40)</f>
        <v>42.42361111111111</v>
      </c>
      <c r="Q214" s="19">
        <f>AVERAGE(Q11:Q40)</f>
        <v>-0.010277777777776958</v>
      </c>
      <c r="R214" s="19">
        <f>AVERAGE(R11:R40)</f>
        <v>68.68333333333332</v>
      </c>
      <c r="S214" s="19">
        <f>AVERAGE(S11:S40)</f>
        <v>13.813333333333333</v>
      </c>
      <c r="T214" s="4"/>
      <c r="U214" s="4"/>
      <c r="V214" s="19">
        <f aca="true" t="shared" si="185" ref="V214:AI214">AVERAGE(V11:V40)</f>
        <v>41.60000000000001</v>
      </c>
      <c r="W214" s="19">
        <f t="shared" si="185"/>
        <v>41.56222222222222</v>
      </c>
      <c r="X214" s="19">
        <f t="shared" si="185"/>
        <v>65.33111111111113</v>
      </c>
      <c r="Y214" s="19">
        <f t="shared" si="185"/>
        <v>65.36333333333333</v>
      </c>
      <c r="Z214" s="19">
        <f t="shared" si="185"/>
        <v>44.39444444444445</v>
      </c>
      <c r="AA214" s="19">
        <f t="shared" si="185"/>
        <v>44.43266666666667</v>
      </c>
      <c r="AB214" s="19">
        <f t="shared" si="185"/>
        <v>18.59333333333333</v>
      </c>
      <c r="AC214" s="19">
        <f t="shared" si="185"/>
        <v>18.518666666666665</v>
      </c>
      <c r="AD214" s="19">
        <f t="shared" si="185"/>
        <v>42.466722222222224</v>
      </c>
      <c r="AE214" s="19">
        <f t="shared" si="185"/>
        <v>57.823333333333316</v>
      </c>
      <c r="AF214" s="19">
        <f t="shared" si="185"/>
        <v>57.86366666666665</v>
      </c>
      <c r="AG214" s="19">
        <f t="shared" si="185"/>
        <v>27.131111111111114</v>
      </c>
      <c r="AH214" s="19">
        <f t="shared" si="185"/>
        <v>27.083888888888893</v>
      </c>
      <c r="AI214" s="19">
        <f t="shared" si="185"/>
        <v>42.49861111111112</v>
      </c>
      <c r="AK214" s="19">
        <f>AVERAGE(AK11:AK40)</f>
        <v>36.97833333333334</v>
      </c>
      <c r="AL214" s="19">
        <f>AVERAGE(AL11:AL40)</f>
        <v>47.868888888888904</v>
      </c>
      <c r="AM214" s="19">
        <f>AVERAGE(AM11:AM40)</f>
        <v>42.48527777777778</v>
      </c>
    </row>
    <row r="215" spans="1:39" ht="12.75">
      <c r="A215" t="s">
        <v>35</v>
      </c>
      <c r="B215" s="16">
        <f>MEDIAN(B11:B40)</f>
        <v>16.700000000000003</v>
      </c>
      <c r="C215" s="16">
        <f aca="true" t="shared" si="186" ref="C215:N215">MEDIAN(C11:C40)</f>
        <v>20</v>
      </c>
      <c r="D215" s="16">
        <f t="shared" si="186"/>
        <v>30.4</v>
      </c>
      <c r="E215" s="16">
        <f t="shared" si="186"/>
        <v>41.75</v>
      </c>
      <c r="F215" s="16">
        <f t="shared" si="186"/>
        <v>51.9</v>
      </c>
      <c r="G215" s="16">
        <f t="shared" si="186"/>
        <v>61.25</v>
      </c>
      <c r="H215" s="16">
        <f t="shared" si="186"/>
        <v>67.8</v>
      </c>
      <c r="I215" s="16">
        <f t="shared" si="186"/>
        <v>65.6</v>
      </c>
      <c r="J215" s="16">
        <f t="shared" si="186"/>
        <v>56.55</v>
      </c>
      <c r="K215" s="16">
        <f t="shared" si="186"/>
        <v>46.7</v>
      </c>
      <c r="L215" s="16">
        <f t="shared" si="186"/>
        <v>31.65</v>
      </c>
      <c r="M215" s="16">
        <f t="shared" si="186"/>
        <v>21.65</v>
      </c>
      <c r="N215" s="16">
        <f t="shared" si="186"/>
        <v>42.3</v>
      </c>
      <c r="O215" s="3"/>
      <c r="P215" s="16">
        <f>MEDIAN(P11:P40)</f>
        <v>42.31666666666666</v>
      </c>
      <c r="Q215" s="16">
        <f>MEDIAN(Q11:Q40)</f>
        <v>0</v>
      </c>
      <c r="R215" s="16">
        <f>MEDIAN(R11:R40)</f>
        <v>68.85</v>
      </c>
      <c r="S215" s="16">
        <f>MEDIAN(S11:S40)</f>
        <v>13.95</v>
      </c>
      <c r="T215" s="4"/>
      <c r="U215" s="4"/>
      <c r="V215" s="16">
        <f aca="true" t="shared" si="187" ref="V215:AI215">MEDIAN(V11:V40)</f>
        <v>41.71666666666667</v>
      </c>
      <c r="W215" s="16">
        <f t="shared" si="187"/>
        <v>41.58666666666667</v>
      </c>
      <c r="X215" s="16">
        <f t="shared" si="187"/>
        <v>65.1</v>
      </c>
      <c r="Y215" s="16">
        <f t="shared" si="187"/>
        <v>65.32666666666667</v>
      </c>
      <c r="Z215" s="16">
        <f t="shared" si="187"/>
        <v>44.699999999999996</v>
      </c>
      <c r="AA215" s="16">
        <f t="shared" si="187"/>
        <v>44.38000000000001</v>
      </c>
      <c r="AB215" s="16">
        <f t="shared" si="187"/>
        <v>18.15</v>
      </c>
      <c r="AC215" s="16">
        <f t="shared" si="187"/>
        <v>18.696666666666665</v>
      </c>
      <c r="AD215" s="16">
        <f t="shared" si="187"/>
        <v>42.58083333333333</v>
      </c>
      <c r="AE215" s="16">
        <f t="shared" si="187"/>
        <v>57.55</v>
      </c>
      <c r="AF215" s="16">
        <f t="shared" si="187"/>
        <v>57.75333333333334</v>
      </c>
      <c r="AG215" s="16">
        <f t="shared" si="187"/>
        <v>27.15</v>
      </c>
      <c r="AH215" s="16">
        <f t="shared" si="187"/>
        <v>27.14666666666667</v>
      </c>
      <c r="AI215" s="16">
        <f t="shared" si="187"/>
        <v>42.44583333333333</v>
      </c>
      <c r="AK215" s="16">
        <f>MEDIAN(AK11:AK40)</f>
        <v>37.05</v>
      </c>
      <c r="AL215" s="16">
        <f>MEDIAN(AL11:AL40)</f>
        <v>48.166666666666664</v>
      </c>
      <c r="AM215" s="16">
        <f>MEDIAN(AM11:AM40)</f>
        <v>42.65833333333333</v>
      </c>
    </row>
    <row r="216" spans="1:39" ht="12.75">
      <c r="A216" t="s">
        <v>36</v>
      </c>
      <c r="B216" s="16">
        <f>MODE(B11:B40)</f>
        <v>20.7</v>
      </c>
      <c r="C216" s="16">
        <f aca="true" t="shared" si="188" ref="C216:N216">MODE(C11:C40)</f>
        <v>23.1</v>
      </c>
      <c r="D216" s="16">
        <f t="shared" si="188"/>
        <v>31.1</v>
      </c>
      <c r="E216" s="16">
        <f t="shared" si="188"/>
        <v>41.6</v>
      </c>
      <c r="F216" s="16">
        <f t="shared" si="188"/>
        <v>51.7</v>
      </c>
      <c r="G216" s="16">
        <f t="shared" si="188"/>
        <v>60.3</v>
      </c>
      <c r="H216" s="16">
        <f t="shared" si="188"/>
        <v>65.9</v>
      </c>
      <c r="I216" s="16">
        <f t="shared" si="188"/>
        <v>65.5</v>
      </c>
      <c r="J216" s="16">
        <f t="shared" si="188"/>
        <v>57.9</v>
      </c>
      <c r="K216" s="16">
        <f t="shared" si="188"/>
        <v>47.8</v>
      </c>
      <c r="L216" s="16">
        <f t="shared" si="188"/>
        <v>31.6</v>
      </c>
      <c r="M216" s="16">
        <f t="shared" si="188"/>
        <v>10.8</v>
      </c>
      <c r="N216" s="16">
        <f t="shared" si="188"/>
        <v>44</v>
      </c>
      <c r="O216" s="3"/>
      <c r="P216" s="16" t="e">
        <f>MODE(P11:P40)</f>
        <v>#N/A</v>
      </c>
      <c r="Q216" s="16">
        <f>MODE(Q11:Q40)</f>
        <v>0</v>
      </c>
      <c r="R216" s="16">
        <f>MODE(R11:R40)</f>
        <v>66.9</v>
      </c>
      <c r="S216" s="16">
        <f>MODE(S11:S40)</f>
        <v>13</v>
      </c>
      <c r="T216" s="4"/>
      <c r="U216" s="4"/>
      <c r="V216" s="16" t="e">
        <f aca="true" t="shared" si="189" ref="V216:AI216">MODE(V11:V40)</f>
        <v>#N/A</v>
      </c>
      <c r="W216" s="16" t="e">
        <f t="shared" si="189"/>
        <v>#N/A</v>
      </c>
      <c r="X216" s="16">
        <f t="shared" si="189"/>
        <v>67.26666666666667</v>
      </c>
      <c r="Y216" s="16" t="e">
        <f t="shared" si="189"/>
        <v>#N/A</v>
      </c>
      <c r="Z216" s="16">
        <f t="shared" si="189"/>
        <v>45.5</v>
      </c>
      <c r="AA216" s="16">
        <f t="shared" si="189"/>
        <v>44.82666666666667</v>
      </c>
      <c r="AB216" s="16">
        <f t="shared" si="189"/>
        <v>17.333333333333332</v>
      </c>
      <c r="AC216" s="16">
        <f t="shared" si="189"/>
        <v>19.21333333333333</v>
      </c>
      <c r="AD216" s="16" t="e">
        <f t="shared" si="189"/>
        <v>#N/A</v>
      </c>
      <c r="AE216" s="16" t="e">
        <f t="shared" si="189"/>
        <v>#N/A</v>
      </c>
      <c r="AF216" s="16" t="e">
        <f t="shared" si="189"/>
        <v>#N/A</v>
      </c>
      <c r="AG216" s="16" t="e">
        <f t="shared" si="189"/>
        <v>#N/A</v>
      </c>
      <c r="AH216" s="16" t="e">
        <f t="shared" si="189"/>
        <v>#N/A</v>
      </c>
      <c r="AI216" s="16">
        <f t="shared" si="189"/>
        <v>43.050000000000004</v>
      </c>
      <c r="AK216" s="16" t="e">
        <f>MODE(AK11:AK40)</f>
        <v>#N/A</v>
      </c>
      <c r="AL216" s="16">
        <f>MODE(AL11:AL40)</f>
        <v>47.35</v>
      </c>
      <c r="AM216" s="16">
        <f>MODE(AM11:AM40)</f>
        <v>42.641666666666666</v>
      </c>
    </row>
    <row r="217" spans="1:39" ht="12.75">
      <c r="A217" s="15" t="s">
        <v>37</v>
      </c>
      <c r="B217" s="3">
        <f>STDEVP(B11:B40)</f>
        <v>5.7124620105714685</v>
      </c>
      <c r="C217" s="3">
        <f aca="true" t="shared" si="190" ref="C217:N217">STDEVP(C11:C40)</f>
        <v>5.318781188706055</v>
      </c>
      <c r="D217" s="3">
        <f t="shared" si="190"/>
        <v>4.749381246249009</v>
      </c>
      <c r="E217" s="3">
        <f t="shared" si="190"/>
        <v>3.4503800112773573</v>
      </c>
      <c r="F217" s="3">
        <f t="shared" si="190"/>
        <v>2.5093801802216915</v>
      </c>
      <c r="G217" s="3">
        <f t="shared" si="190"/>
        <v>2.5519839776580944</v>
      </c>
      <c r="H217" s="3">
        <f t="shared" si="190"/>
        <v>2.3918124229686413</v>
      </c>
      <c r="I217" s="3">
        <f t="shared" si="190"/>
        <v>2.017702213464718</v>
      </c>
      <c r="J217" s="3">
        <f t="shared" si="190"/>
        <v>2.413904168216622</v>
      </c>
      <c r="K217" s="3">
        <f t="shared" si="190"/>
        <v>3.6497564606726653</v>
      </c>
      <c r="L217" s="3">
        <f t="shared" si="190"/>
        <v>3.493969407739875</v>
      </c>
      <c r="M217" s="3">
        <f t="shared" si="190"/>
        <v>4.555705824079891</v>
      </c>
      <c r="N217" s="3">
        <f t="shared" si="190"/>
        <v>1.1946361603251963</v>
      </c>
      <c r="O217" s="3"/>
      <c r="P217" s="3">
        <f>STDEVP(P11:P40)</f>
        <v>1.1856356385009397</v>
      </c>
      <c r="Q217" s="3">
        <f>STDEVP(Q11:Q40)</f>
        <v>0.0761237824002033</v>
      </c>
      <c r="R217" s="3">
        <f>STDEVP(R11:R40)</f>
        <v>2.150206708409616</v>
      </c>
      <c r="S217" s="3">
        <f>STDEVP(S11:S40)</f>
        <v>4.790179769301177</v>
      </c>
      <c r="T217" s="4"/>
      <c r="U217" s="4"/>
      <c r="V217" s="3">
        <f aca="true" t="shared" si="191" ref="V217:AI217">STDEVP(V11:V40)</f>
        <v>2.2814063239182563</v>
      </c>
      <c r="W217" s="3">
        <f t="shared" si="191"/>
        <v>0.7987848796458371</v>
      </c>
      <c r="X217" s="3">
        <f t="shared" si="191"/>
        <v>1.658534233130801</v>
      </c>
      <c r="Y217" s="3">
        <f t="shared" si="191"/>
        <v>0.9032759309362137</v>
      </c>
      <c r="Z217" s="3">
        <f t="shared" si="191"/>
        <v>1.7402018472393694</v>
      </c>
      <c r="AA217" s="3">
        <f t="shared" si="191"/>
        <v>0.6121664019721552</v>
      </c>
      <c r="AB217" s="3">
        <f t="shared" si="191"/>
        <v>3.2794579497905683</v>
      </c>
      <c r="AC217" s="3">
        <f t="shared" si="191"/>
        <v>1.0605496827728433</v>
      </c>
      <c r="AD217" s="3">
        <f t="shared" si="191"/>
        <v>0.5043546450904614</v>
      </c>
      <c r="AE217" s="3">
        <f t="shared" si="191"/>
        <v>1.3380375347672646</v>
      </c>
      <c r="AF217" s="3">
        <f t="shared" si="191"/>
        <v>0.5820725104386844</v>
      </c>
      <c r="AG217" s="3">
        <f t="shared" si="191"/>
        <v>1.956455285446252</v>
      </c>
      <c r="AH217" s="3">
        <f t="shared" si="191"/>
        <v>0.6570484413807989</v>
      </c>
      <c r="AI217" s="3">
        <f t="shared" si="191"/>
        <v>1.4292319928919548</v>
      </c>
      <c r="AK217" s="3">
        <f>STDEVP(AK11:AK40)</f>
        <v>2.014894308412661</v>
      </c>
      <c r="AL217" s="3">
        <f>STDEVP(AL11:AL40)</f>
        <v>1.2289617217712987</v>
      </c>
      <c r="AM217" s="3">
        <f>STDEVP(AM11:AM40)</f>
        <v>1.3855081353819685</v>
      </c>
    </row>
    <row r="218" spans="1:39" ht="12.75">
      <c r="A218" s="22" t="s">
        <v>14</v>
      </c>
      <c r="B218" s="20">
        <f>MAX(B11:B40)</f>
        <v>25</v>
      </c>
      <c r="C218" s="20">
        <f aca="true" t="shared" si="192" ref="C218:N218">MAX(C11:C40)</f>
        <v>30.5</v>
      </c>
      <c r="D218" s="20">
        <f t="shared" si="192"/>
        <v>43.2</v>
      </c>
      <c r="E218" s="20">
        <f t="shared" si="192"/>
        <v>49.2</v>
      </c>
      <c r="F218" s="20">
        <f t="shared" si="192"/>
        <v>58.1</v>
      </c>
      <c r="G218" s="20">
        <f t="shared" si="192"/>
        <v>66.3</v>
      </c>
      <c r="H218" s="20">
        <f t="shared" si="192"/>
        <v>72.9</v>
      </c>
      <c r="I218" s="20">
        <f t="shared" si="192"/>
        <v>70.1</v>
      </c>
      <c r="J218" s="20">
        <f t="shared" si="192"/>
        <v>61.3</v>
      </c>
      <c r="K218" s="20">
        <f t="shared" si="192"/>
        <v>49.1</v>
      </c>
      <c r="L218" s="20">
        <f t="shared" si="192"/>
        <v>38.7</v>
      </c>
      <c r="M218" s="20">
        <f t="shared" si="192"/>
        <v>24.2</v>
      </c>
      <c r="N218" s="20">
        <f t="shared" si="192"/>
        <v>44.9</v>
      </c>
      <c r="O218" s="3"/>
      <c r="P218" s="20">
        <f>MAX(P11:P40)</f>
        <v>44.849999999999994</v>
      </c>
      <c r="Q218" s="20">
        <f>MAX(Q11:Q40)</f>
        <v>0.05000000000000426</v>
      </c>
      <c r="R218" s="20">
        <f>MAX(R11:R40)</f>
        <v>72.9</v>
      </c>
      <c r="S218" s="20">
        <f>MAX(S11:S40)</f>
        <v>22.1</v>
      </c>
      <c r="T218" s="25">
        <f>MAX(T11:T40)</f>
        <v>12</v>
      </c>
      <c r="U218" s="25"/>
      <c r="V218" s="20">
        <f aca="true" t="shared" si="193" ref="V218:AI218">MAX(V11:V40)</f>
        <v>47.833333333333336</v>
      </c>
      <c r="W218" s="20">
        <f t="shared" si="193"/>
        <v>43.053333333333335</v>
      </c>
      <c r="X218" s="20">
        <f t="shared" si="193"/>
        <v>68.53333333333333</v>
      </c>
      <c r="Y218" s="20">
        <f t="shared" si="193"/>
        <v>67.11999999999999</v>
      </c>
      <c r="Z218" s="20">
        <f t="shared" si="193"/>
        <v>47.46666666666667</v>
      </c>
      <c r="AA218" s="20">
        <f t="shared" si="193"/>
        <v>45.52</v>
      </c>
      <c r="AB218" s="20">
        <f t="shared" si="193"/>
        <v>26.633333333333336</v>
      </c>
      <c r="AC218" s="20">
        <f t="shared" si="193"/>
        <v>20.213333333333335</v>
      </c>
      <c r="AD218" s="20">
        <f t="shared" si="193"/>
        <v>43.239999999999995</v>
      </c>
      <c r="AE218" s="20">
        <f t="shared" si="193"/>
        <v>60.36666666666667</v>
      </c>
      <c r="AF218" s="20">
        <f t="shared" si="193"/>
        <v>59.17666666666666</v>
      </c>
      <c r="AG218" s="20">
        <f t="shared" si="193"/>
        <v>30.63333333333333</v>
      </c>
      <c r="AH218" s="20">
        <f t="shared" si="193"/>
        <v>28.00333333333333</v>
      </c>
      <c r="AI218" s="20">
        <f t="shared" si="193"/>
        <v>45.741666666666674</v>
      </c>
      <c r="AK218" s="20">
        <f>MAX(AK11:AK40)</f>
        <v>40.9</v>
      </c>
      <c r="AL218" s="20">
        <f>MAX(AL11:AL40)</f>
        <v>49.85</v>
      </c>
      <c r="AM218" s="20">
        <f>MAX(AM11:AM40)</f>
        <v>45.650000000000006</v>
      </c>
    </row>
    <row r="219" spans="1:39" ht="12.75">
      <c r="A219" s="22" t="s">
        <v>15</v>
      </c>
      <c r="B219" s="20">
        <f>MIN(B11:B40)</f>
        <v>3.1</v>
      </c>
      <c r="C219" s="20">
        <f aca="true" t="shared" si="194" ref="C219:N219">MIN(C11:C40)</f>
        <v>10.5</v>
      </c>
      <c r="D219" s="20">
        <f t="shared" si="194"/>
        <v>19.8</v>
      </c>
      <c r="E219" s="20">
        <f t="shared" si="194"/>
        <v>34.7</v>
      </c>
      <c r="F219" s="20">
        <f t="shared" si="194"/>
        <v>47.1</v>
      </c>
      <c r="G219" s="20">
        <f t="shared" si="194"/>
        <v>56.6</v>
      </c>
      <c r="H219" s="20">
        <f t="shared" si="194"/>
        <v>62.5</v>
      </c>
      <c r="I219" s="20">
        <f t="shared" si="194"/>
        <v>62.8</v>
      </c>
      <c r="J219" s="20">
        <f t="shared" si="194"/>
        <v>50.5</v>
      </c>
      <c r="K219" s="20">
        <f t="shared" si="194"/>
        <v>35.5</v>
      </c>
      <c r="L219" s="20">
        <f t="shared" si="194"/>
        <v>23.4</v>
      </c>
      <c r="M219" s="20">
        <f t="shared" si="194"/>
        <v>9.2</v>
      </c>
      <c r="N219" s="20">
        <f t="shared" si="194"/>
        <v>39.8</v>
      </c>
      <c r="O219" s="3"/>
      <c r="P219" s="20">
        <f>MIN(P11:P40)</f>
        <v>39.80833333333333</v>
      </c>
      <c r="Q219" s="20">
        <f>MIN(Q11:Q40)</f>
        <v>-0.3999999999999986</v>
      </c>
      <c r="R219" s="20">
        <f>MIN(R11:R40)</f>
        <v>64.7</v>
      </c>
      <c r="S219" s="20">
        <f>MIN(S11:S40)</f>
        <v>3.1</v>
      </c>
      <c r="T219" s="25">
        <f>MIN(T11:T40)</f>
        <v>12</v>
      </c>
      <c r="U219" s="25"/>
      <c r="V219" s="20">
        <f aca="true" t="shared" si="195" ref="V219:AI219">MIN(V11:V40)</f>
        <v>36.73333333333333</v>
      </c>
      <c r="W219" s="20">
        <f t="shared" si="195"/>
        <v>40.233333333333334</v>
      </c>
      <c r="X219" s="20">
        <f t="shared" si="195"/>
        <v>61.26666666666667</v>
      </c>
      <c r="Y219" s="20">
        <f t="shared" si="195"/>
        <v>63.93333333333334</v>
      </c>
      <c r="Z219" s="20">
        <f t="shared" si="195"/>
        <v>39.800000000000004</v>
      </c>
      <c r="AA219" s="20">
        <f t="shared" si="195"/>
        <v>43.286666666666676</v>
      </c>
      <c r="AB219" s="20">
        <f t="shared" si="195"/>
        <v>12.833333333333334</v>
      </c>
      <c r="AC219" s="20">
        <f t="shared" si="195"/>
        <v>16.21333333333333</v>
      </c>
      <c r="AD219" s="20">
        <f t="shared" si="195"/>
        <v>41.53333333333333</v>
      </c>
      <c r="AE219" s="20">
        <f t="shared" si="195"/>
        <v>54.83333333333334</v>
      </c>
      <c r="AF219" s="20">
        <f t="shared" si="195"/>
        <v>56.90333333333333</v>
      </c>
      <c r="AG219" s="20">
        <f t="shared" si="195"/>
        <v>22.233333333333334</v>
      </c>
      <c r="AH219" s="20">
        <f t="shared" si="195"/>
        <v>25.71</v>
      </c>
      <c r="AI219" s="20">
        <f t="shared" si="195"/>
        <v>39.333333333333336</v>
      </c>
      <c r="AK219" s="20">
        <f>MIN(AK11:AK40)</f>
        <v>32.71666666666667</v>
      </c>
      <c r="AL219" s="20">
        <f>MIN(AL11:AL40)</f>
        <v>44.88333333333333</v>
      </c>
      <c r="AM219" s="20">
        <f>MIN(AM11:AM40)</f>
        <v>39.175</v>
      </c>
    </row>
    <row r="220" spans="1:39" ht="12.75">
      <c r="A220" s="22" t="s">
        <v>42</v>
      </c>
      <c r="B220" s="23">
        <f>COUNT(B11:B40)</f>
        <v>30</v>
      </c>
      <c r="C220" s="23">
        <f aca="true" t="shared" si="196" ref="C220:N220">COUNT(C11:C40)</f>
        <v>30</v>
      </c>
      <c r="D220" s="23">
        <f t="shared" si="196"/>
        <v>30</v>
      </c>
      <c r="E220" s="23">
        <f t="shared" si="196"/>
        <v>30</v>
      </c>
      <c r="F220" s="23">
        <f t="shared" si="196"/>
        <v>30</v>
      </c>
      <c r="G220" s="23">
        <f t="shared" si="196"/>
        <v>30</v>
      </c>
      <c r="H220" s="23">
        <f t="shared" si="196"/>
        <v>30</v>
      </c>
      <c r="I220" s="23">
        <f t="shared" si="196"/>
        <v>30</v>
      </c>
      <c r="J220" s="23">
        <f t="shared" si="196"/>
        <v>30</v>
      </c>
      <c r="K220" s="23">
        <f t="shared" si="196"/>
        <v>30</v>
      </c>
      <c r="L220" s="23">
        <f t="shared" si="196"/>
        <v>30</v>
      </c>
      <c r="M220" s="23">
        <f t="shared" si="196"/>
        <v>30</v>
      </c>
      <c r="N220" s="23">
        <f t="shared" si="196"/>
        <v>30</v>
      </c>
      <c r="O220" s="3"/>
      <c r="P220" s="23">
        <f>COUNT(P11:P40)</f>
        <v>30</v>
      </c>
      <c r="Q220" s="23">
        <f>COUNT(Q11:Q40)</f>
        <v>30</v>
      </c>
      <c r="R220" s="23">
        <f>COUNT(R11:R40)</f>
        <v>30</v>
      </c>
      <c r="S220" s="23">
        <f>COUNT(S11:S40)</f>
        <v>30</v>
      </c>
      <c r="T220" s="23">
        <f>COUNT(T11:T40)</f>
        <v>30</v>
      </c>
      <c r="U220" s="24"/>
      <c r="V220" s="23">
        <f aca="true" t="shared" si="197" ref="V220:AI220">COUNT(V11:V40)</f>
        <v>30</v>
      </c>
      <c r="W220" s="23">
        <f t="shared" si="197"/>
        <v>30</v>
      </c>
      <c r="X220" s="23">
        <f t="shared" si="197"/>
        <v>30</v>
      </c>
      <c r="Y220" s="23">
        <f t="shared" si="197"/>
        <v>30</v>
      </c>
      <c r="Z220" s="23">
        <f t="shared" si="197"/>
        <v>30</v>
      </c>
      <c r="AA220" s="23">
        <f t="shared" si="197"/>
        <v>30</v>
      </c>
      <c r="AB220" s="23">
        <f t="shared" si="197"/>
        <v>30</v>
      </c>
      <c r="AC220" s="23">
        <f t="shared" si="197"/>
        <v>30</v>
      </c>
      <c r="AD220" s="23">
        <f t="shared" si="197"/>
        <v>30</v>
      </c>
      <c r="AE220" s="23">
        <f t="shared" si="197"/>
        <v>30</v>
      </c>
      <c r="AF220" s="23">
        <f t="shared" si="197"/>
        <v>30</v>
      </c>
      <c r="AG220" s="23">
        <f t="shared" si="197"/>
        <v>30</v>
      </c>
      <c r="AH220" s="23">
        <f t="shared" si="197"/>
        <v>30</v>
      </c>
      <c r="AI220" s="23">
        <f t="shared" si="197"/>
        <v>30</v>
      </c>
      <c r="AK220" s="23">
        <f>COUNT(AK11:AK40)</f>
        <v>30</v>
      </c>
      <c r="AL220" s="23">
        <f>COUNT(AL11:AL40)</f>
        <v>30</v>
      </c>
      <c r="AM220" s="23">
        <f>COUNT(AM11:AM40)</f>
        <v>30</v>
      </c>
    </row>
    <row r="221" ht="12.75">
      <c r="AM221" s="15"/>
    </row>
    <row r="222" ht="12.75">
      <c r="AM222" s="15"/>
    </row>
    <row r="223" ht="12.75">
      <c r="AM223" s="15"/>
    </row>
    <row r="224" ht="12.75">
      <c r="AM224" s="15"/>
    </row>
    <row r="225" ht="12.75">
      <c r="AM225" s="15"/>
    </row>
    <row r="226" ht="12.75">
      <c r="AM226" s="15"/>
    </row>
    <row r="227" ht="12.75">
      <c r="AM227" s="15"/>
    </row>
    <row r="228" ht="12.75">
      <c r="AM228" s="15"/>
    </row>
    <row r="229" ht="12.75">
      <c r="AM229" s="15"/>
    </row>
    <row r="230" ht="12.75">
      <c r="AM230" s="15"/>
    </row>
    <row r="231" ht="12.75">
      <c r="AM231" s="15"/>
    </row>
    <row r="232" ht="12.75">
      <c r="AM232" s="15"/>
    </row>
    <row r="233" ht="12.75">
      <c r="AM233" s="15"/>
    </row>
    <row r="234" ht="12.75">
      <c r="AM234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http://www1.ncdc.noaa.gov/pub/data/cirs/drd964x.tmpst.txt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NCDC: Climate At A Glance</dc:title>
  <dc:subject>WEST NORTH CENTRAL (WNC) US-TEMPERATURE</dc:subject>
  <dc:creator>Edward J. Hopkins</dc:creator>
  <cp:keywords/>
  <dc:description/>
  <cp:lastModifiedBy>EDWARD J. HOPKINS</cp:lastModifiedBy>
  <dcterms:created xsi:type="dcterms:W3CDTF">2006-06-13T23:22:04Z</dcterms:created>
  <dcterms:modified xsi:type="dcterms:W3CDTF">2010-04-13T21:40:44Z</dcterms:modified>
  <cp:category/>
  <cp:version/>
  <cp:contentType/>
  <cp:contentStatus/>
</cp:coreProperties>
</file>